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rchiv_zakazek_2022\pŘEDMĚŘICE - lOCHENICE KANALIZACE\"/>
    </mc:Choice>
  </mc:AlternateContent>
  <bookViews>
    <workbookView xWindow="0" yWindow="0" windowWidth="0" windowHeight="0"/>
  </bookViews>
  <sheets>
    <sheet name="Rekapitulace stavby" sheetId="1" r:id="rId1"/>
    <sheet name="DK - DK - Dešťová kanaliz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'DK - DK - Dešťová kanalizace'!$C$87:$K$438</definedName>
    <definedName name="_xlnm.Print_Area" localSheetId="1">'DK - DK - Dešťová kanalizace'!$C$4:$J$39,'DK - DK - Dešťová kanalizace'!$C$45:$J$69,'DK - DK - Dešťová kanalizace'!$C$75:$K$438</definedName>
    <definedName name="_xlnm.Print_Titles" localSheetId="1">'DK - DK - Dešťová kanalizace'!$87:$87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37"/>
  <c r="BH437"/>
  <c r="BG437"/>
  <c r="BF437"/>
  <c r="T437"/>
  <c r="T436"/>
  <c r="R437"/>
  <c r="R436"/>
  <c r="P437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3"/>
  <c r="BH423"/>
  <c r="BG423"/>
  <c r="BF423"/>
  <c r="T423"/>
  <c r="T422"/>
  <c r="R423"/>
  <c r="R422"/>
  <c r="P423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5"/>
  <c r="BH295"/>
  <c r="BG295"/>
  <c r="BF295"/>
  <c r="T295"/>
  <c r="R295"/>
  <c r="P295"/>
  <c r="BI292"/>
  <c r="BH292"/>
  <c r="BG292"/>
  <c r="BF292"/>
  <c r="T292"/>
  <c r="R292"/>
  <c r="P292"/>
  <c r="BI239"/>
  <c r="BH239"/>
  <c r="BG239"/>
  <c r="BF239"/>
  <c r="T239"/>
  <c r="R239"/>
  <c r="P239"/>
  <c r="BI233"/>
  <c r="BH233"/>
  <c r="BG233"/>
  <c r="BF233"/>
  <c r="T233"/>
  <c r="R233"/>
  <c r="P233"/>
  <c r="BI226"/>
  <c r="BH226"/>
  <c r="BG226"/>
  <c r="BF226"/>
  <c r="T226"/>
  <c r="R226"/>
  <c r="P226"/>
  <c r="BI176"/>
  <c r="BH176"/>
  <c r="BG176"/>
  <c r="BF176"/>
  <c r="T176"/>
  <c r="R176"/>
  <c r="P176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" r="L50"/>
  <c r="AM50"/>
  <c r="AM49"/>
  <c r="L49"/>
  <c r="AM47"/>
  <c r="L47"/>
  <c r="L45"/>
  <c r="L44"/>
  <c i="2" r="J396"/>
  <c r="BK233"/>
  <c r="J390"/>
  <c r="J123"/>
  <c r="J401"/>
  <c r="BK316"/>
  <c r="BK390"/>
  <c r="BK123"/>
  <c r="BK376"/>
  <c r="J103"/>
  <c r="J386"/>
  <c r="J312"/>
  <c r="BK302"/>
  <c r="J398"/>
  <c r="J115"/>
  <c r="J393"/>
  <c r="BK432"/>
  <c r="J361"/>
  <c r="J306"/>
  <c r="J357"/>
  <c r="BK103"/>
  <c r="BK383"/>
  <c r="J405"/>
  <c r="J332"/>
  <c r="J341"/>
  <c r="J437"/>
  <c r="BK352"/>
  <c i="1" r="AS54"/>
  <c i="2" r="J344"/>
  <c r="BK427"/>
  <c r="BK344"/>
  <c r="BK226"/>
  <c r="BK176"/>
  <c r="J407"/>
  <c r="BK329"/>
  <c r="BK423"/>
  <c r="BK341"/>
  <c r="J429"/>
  <c r="J376"/>
  <c r="BK292"/>
  <c r="J226"/>
  <c r="J409"/>
  <c r="J336"/>
  <c r="J411"/>
  <c r="BK348"/>
  <c r="BK411"/>
  <c r="J383"/>
  <c r="J329"/>
  <c r="BK95"/>
  <c r="J418"/>
  <c r="BK309"/>
  <c r="BK418"/>
  <c r="BK320"/>
  <c r="J423"/>
  <c r="J366"/>
  <c r="BK306"/>
  <c r="BK119"/>
  <c r="BK416"/>
  <c r="J320"/>
  <c r="J427"/>
  <c r="BK363"/>
  <c r="J95"/>
  <c r="BK393"/>
  <c r="J295"/>
  <c r="BK295"/>
  <c r="J414"/>
  <c r="J355"/>
  <c r="BK437"/>
  <c r="BK361"/>
  <c r="BK398"/>
  <c r="BK357"/>
  <c r="J352"/>
  <c r="BK429"/>
  <c r="J380"/>
  <c r="J99"/>
  <c r="J373"/>
  <c r="J106"/>
  <c r="BK403"/>
  <c r="BK336"/>
  <c r="J176"/>
  <c r="J434"/>
  <c r="BK386"/>
  <c r="J119"/>
  <c r="BK401"/>
  <c r="BK109"/>
  <c r="J416"/>
  <c r="BK380"/>
  <c r="J292"/>
  <c r="J239"/>
  <c r="BK366"/>
  <c r="J109"/>
  <c r="BK409"/>
  <c r="BK312"/>
  <c r="BK407"/>
  <c r="BK373"/>
  <c r="BK332"/>
  <c r="J420"/>
  <c r="BK369"/>
  <c r="BK106"/>
  <c r="BK405"/>
  <c r="BK239"/>
  <c r="BK414"/>
  <c r="J363"/>
  <c r="BK115"/>
  <c r="J91"/>
  <c r="BK355"/>
  <c r="J316"/>
  <c r="J432"/>
  <c r="J309"/>
  <c r="BK420"/>
  <c r="J369"/>
  <c r="J302"/>
  <c r="J233"/>
  <c r="J403"/>
  <c r="J348"/>
  <c r="BK434"/>
  <c r="BK359"/>
  <c r="BK91"/>
  <c r="BK396"/>
  <c r="J359"/>
  <c r="BK99"/>
  <c l="1" r="R90"/>
  <c r="P340"/>
  <c r="P347"/>
  <c r="P368"/>
  <c r="P389"/>
  <c r="P90"/>
  <c r="BK347"/>
  <c r="J347"/>
  <c r="J63"/>
  <c r="BK368"/>
  <c r="J368"/>
  <c r="J64"/>
  <c r="BK389"/>
  <c r="J389"/>
  <c r="J65"/>
  <c r="T426"/>
  <c r="BK90"/>
  <c r="J90"/>
  <c r="J61"/>
  <c r="BK340"/>
  <c r="J340"/>
  <c r="J62"/>
  <c r="R340"/>
  <c r="T347"/>
  <c r="T368"/>
  <c r="R389"/>
  <c r="R426"/>
  <c r="T90"/>
  <c r="T89"/>
  <c r="T88"/>
  <c r="T340"/>
  <c r="R347"/>
  <c r="R368"/>
  <c r="T389"/>
  <c r="BK426"/>
  <c r="J426"/>
  <c r="J67"/>
  <c r="P426"/>
  <c r="BK436"/>
  <c r="J436"/>
  <c r="J68"/>
  <c r="BK422"/>
  <c r="J422"/>
  <c r="J66"/>
  <c r="J82"/>
  <c r="BE91"/>
  <c r="BE95"/>
  <c r="BE99"/>
  <c r="BE103"/>
  <c r="BE109"/>
  <c r="BE239"/>
  <c r="BE306"/>
  <c r="BE312"/>
  <c r="BE316"/>
  <c r="BE336"/>
  <c r="BE348"/>
  <c r="E48"/>
  <c r="F55"/>
  <c r="BE106"/>
  <c r="BE119"/>
  <c r="BE233"/>
  <c r="BE320"/>
  <c r="BE341"/>
  <c r="BE352"/>
  <c r="BE359"/>
  <c r="BE366"/>
  <c r="BE369"/>
  <c r="BE376"/>
  <c r="BE390"/>
  <c r="BE401"/>
  <c r="BE409"/>
  <c r="BE432"/>
  <c r="BE437"/>
  <c r="BE115"/>
  <c r="BE123"/>
  <c r="BE176"/>
  <c r="BE292"/>
  <c r="BE295"/>
  <c r="BE302"/>
  <c r="BE329"/>
  <c r="BE332"/>
  <c r="BE357"/>
  <c r="BE361"/>
  <c r="BE373"/>
  <c r="BE380"/>
  <c r="BE386"/>
  <c r="BE396"/>
  <c r="BE398"/>
  <c r="BE403"/>
  <c r="BE407"/>
  <c r="BE411"/>
  <c r="BE416"/>
  <c r="BE418"/>
  <c r="BE420"/>
  <c r="BE429"/>
  <c r="BE226"/>
  <c r="BE309"/>
  <c r="BE344"/>
  <c r="BE355"/>
  <c r="BE363"/>
  <c r="BE383"/>
  <c r="BE393"/>
  <c r="BE405"/>
  <c r="BE414"/>
  <c r="BE423"/>
  <c r="BE427"/>
  <c r="BE434"/>
  <c r="J34"/>
  <c i="1" r="AW55"/>
  <c i="2" r="F35"/>
  <c i="1" r="BB55"/>
  <c r="BB54"/>
  <c r="AX54"/>
  <c i="2" r="F36"/>
  <c i="1" r="BC55"/>
  <c r="BC54"/>
  <c r="W32"/>
  <c i="2" r="F34"/>
  <c i="1" r="BA55"/>
  <c r="BA54"/>
  <c r="AW54"/>
  <c r="AK30"/>
  <c i="2" r="F37"/>
  <c i="1" r="BD55"/>
  <c r="BD54"/>
  <c r="W33"/>
  <c i="2" l="1" r="P89"/>
  <c r="P88"/>
  <c i="1" r="AU55"/>
  <c i="2" r="R89"/>
  <c r="R88"/>
  <c r="BK89"/>
  <c r="BK88"/>
  <c r="J88"/>
  <c r="J59"/>
  <c i="1" r="AY54"/>
  <c i="2" r="F33"/>
  <c i="1" r="AZ55"/>
  <c r="AZ54"/>
  <c r="W29"/>
  <c r="W31"/>
  <c r="AU54"/>
  <c r="W30"/>
  <c i="2" r="J33"/>
  <c i="1" r="AV55"/>
  <c r="AT55"/>
  <c i="2" l="1" r="J89"/>
  <c r="J60"/>
  <c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<sst xmlns="http://schemas.openxmlformats.org/spreadsheetml/2006/main">
  <si>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</si>
  <si>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</si>
  <si>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</si>
  <si>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</si>
  <si>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</si>
  <si>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{160ef4ba-a62d-4df8-a36f-f67566def101}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</si>
  <si>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</si>
  <si>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</si>
  <si>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</si>
  <si>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</si>
  <si>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</si>
  <si>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</si>
  <si>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</si>
  <si>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Lochenice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</si>
  <si>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</si>
  <si>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</si>
  <si>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DEŠŤOVÁ KANALIZACE V OBCI LOCHENICE - VÝMĚNA V PŮVODNÍ TRASE</t>
  </si>
  <si>
    <t>KSO:</t>
  </si>
  <si>
    <t>827 2</t>
  </si>
  <si>
    <t>CC-CZ:</t>
  </si>
  <si>
    <t/>
  </si>
  <si>
    <t>Místo:</t>
  </si>
  <si>
    <t>Datum:</t>
  </si>
  <si>
    <t>31. 1. 2022</t>
  </si>
  <si>
    <t>Zadavatel:</t>
  </si>
  <si>
    <t>IČ:</t>
  </si>
  <si>
    <t>Obec Lochenice, Lochenice 83, 503 02 Předměřice na</t>
  </si>
  <si>
    <t>DIČ:</t>
  </si>
  <si>
    <t>Uchazeč:</t>
  </si>
  <si>
    <t>Vyplň údaj</t>
  </si>
  <si>
    <t>Projektant:</t>
  </si>
  <si>
    <t>P-AQUA s.r.o., Jižní 870, 500 03 Hradec Králové</t>
  </si>
  <si>
    <t>True</t>
  </si>
  <si>
    <t>Zpracovatel:</t>
  </si>
  <si>
    <t>Ing. Tomáš Růžička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</si>
  <si>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</si>
  <si>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</si>
  <si>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</si>
  <si>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</si>
  <si>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</si>
  <si>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</si>
  <si>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</si>
  <si>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</si>
  <si>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</si>
  <si>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</si>
  <si>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</si>
  <si>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</si>
  <si>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</si>
  <si>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</si>
  <si>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</si>
  <si>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</si>
  <si>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</si>
  <si>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</si>
  <si>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</si>
  <si>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</si>
  <si>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</si>
  <si>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</si>
  <si>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</si>
  <si>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</si>
  <si>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</si>
  <si>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</si>
  <si>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</si>
  <si>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</si>
  <si>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</si>
  <si>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</si>
  <si>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</si>
  <si>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</si>
  <si>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</si>
  <si>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</si>
  <si>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</si>
  <si>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</si>
  <si>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</si>
  <si>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</si>
  <si>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</si>
  <si>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</si>
  <si>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</si>
  <si>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DK</t>
  </si>
  <si>
    <t>DK - Dešťová kanalizace</t>
  </si>
  <si>
    <t>STA</t>
  </si>
  <si>
    <t>1</t>
  </si>
  <si>
    <t>{475aaa82-d4dd-48fa-9c03-894c5e757890}</t>
  </si>
  <si>
    <t>2</t>
  </si>
  <si>
    <t>KRYCÍ LIST SOUPISU PRACÍ</t>
  </si>
  <si>
    <t>Objekt:</t>
  </si>
  <si>
    <t>DK - DK -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</si>
  <si>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</si>
  <si>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</si>
  <si>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</si>
  <si>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</si>
  <si>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</si>
  <si>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</si>
  <si>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</si>
  <si>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</si>
  <si>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</si>
  <si>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</si>
  <si>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</si>
  <si>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</si>
  <si>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</si>
  <si>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</si>
  <si>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</si>
  <si>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</si>
  <si>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</si>
  <si>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</si>
  <si>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</si>
  <si>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</si>
  <si>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</si>
  <si>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</si>
  <si>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</si>
  <si>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</si>
  <si>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</si>
  <si>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</si>
  <si>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</si>
  <si>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</si>
  <si>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</si>
  <si>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</si>
  <si>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</si>
  <si>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113107152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</si>
  <si>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</si>
  <si>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m2</t>
  </si>
  <si>
    <t>CS ÚRS 2022 01</t>
  </si>
  <si>
    <t>4</t>
  </si>
  <si>
    <t>699993991</t>
  </si>
  <si>
    <t>Online PSC</t>
  </si>
  <si>
    <t>https://podminky.urs.cz/item/CS_URS_2022_01/113107152</t>
  </si>
  <si>
    <t>P</t>
  </si>
  <si>
    <t>Poznámka k položce:_x000d_
viz příloha D.1.DK.1, D.1.DK.2.1, D.1.DK.2.2</t>
  </si>
  <si>
    <t>VV</t>
  </si>
  <si>
    <t>(24,50+16,0+10,5+20,0+3,00)*1,10 "úseky v silnici mimo opravovanou část"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</si>
  <si>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</si>
  <si>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</si>
  <si>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-1907973431</t>
  </si>
  <si>
    <t>https://podminky.urs.cz/item/CS_URS_2022_01/113107162</t>
  </si>
  <si>
    <t>3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</si>
  <si>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</si>
  <si>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</si>
  <si>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-118881521</t>
  </si>
  <si>
    <t>https://podminky.urs.cz/item/CS_URS_2022_01/113107182</t>
  </si>
  <si>
    <t>(24,50+16,0+10,5+20,0+3,00)*1,50 "úseky v silnici mimo opravovanou část"</t>
  </si>
  <si>
    <t>115101201</t>
  </si>
  <si>
    <t>Čerpání vody na dopravní výšku do 10 m s uvažovaným průměrným přítokem do 500 l/min</t>
  </si>
  <si>
    <t>hod</t>
  </si>
  <si>
    <t>314933381</t>
  </si>
  <si>
    <t>https://podminky.urs.cz/item/CS_URS_2022_01/115101201</t>
  </si>
  <si>
    <t>Poznámka k položce:_x000d_
viz příloha D.1.DK.1</t>
  </si>
  <si>
    <t>5</t>
  </si>
  <si>
    <t>115101301</t>
  </si>
  <si>
    <t>Pohotovost záložní čerpací soupravy pro dopravní výšku do 10 m s uvažovaným průměrným přítokem do 500 l/min</t>
  </si>
  <si>
    <t>den</t>
  </si>
  <si>
    <t>-1228947663</t>
  </si>
  <si>
    <t>https://podminky.urs.cz/item/CS_URS_2022_01/115101301</t>
  </si>
  <si>
    <t>6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</si>
  <si>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</si>
  <si>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</si>
  <si>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</si>
  <si>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-1781266920</t>
  </si>
  <si>
    <t>https://podminky.urs.cz/item/CS_URS_2022_01/119001405</t>
  </si>
  <si>
    <t>Poznámka k položce:_x000d_
viz příloha D.1.DK.1, D.1.DK.2.1, D.1.DK.2.2, D.1.DK.3.1, D.1.DK.3.2</t>
  </si>
  <si>
    <t>12*1,10 "vodovod"</t>
  </si>
  <si>
    <t>19*1,10 "plynovod"</t>
  </si>
  <si>
    <t>Součet</t>
  </si>
  <si>
    <t>7</t>
  </si>
  <si>
    <t>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</si>
  <si>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</si>
  <si>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-1456104410</t>
  </si>
  <si>
    <t>https://podminky.urs.cz/item/CS_URS_2022_01/119001406</t>
  </si>
  <si>
    <t>1*1,1 "kanalizace"</t>
  </si>
  <si>
    <t>8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</si>
  <si>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</si>
  <si>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</si>
  <si>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-1108126702</t>
  </si>
  <si>
    <t>https://podminky.urs.cz/item/CS_URS_2022_01/119001421</t>
  </si>
  <si>
    <t>20*1,10 "kabely"</t>
  </si>
  <si>
    <t>9</t>
  </si>
  <si>
    <t>132254205</t>
  </si>
  <si>
    <t>Hloubení zapažených rýh šířky přes 800 do 2 000 mm strojně s urovnáním dna do předepsaného profilu a spádu v hornině třídy těžitelnosti I skupiny 3 přes 500 do 1 000 m3</t>
  </si>
  <si>
    <t>m3</t>
  </si>
  <si>
    <t>991187412</t>
  </si>
  <si>
    <t>https://podminky.urs.cz/item/CS_URS_2022_01/132254205</t>
  </si>
  <si>
    <t>STOKA "A"</t>
  </si>
  <si>
    <t>(((1,34-0,50)+(1,41-0,50))/2)*1,10*14,50 "vyústění-Š1"</t>
  </si>
  <si>
    <t>(((1,41-0,50)+(1,81-0,50))/2)*1,10*25,50 "Š1-Š2"</t>
  </si>
  <si>
    <t>(((1,81-0,50)+(1,90-0,50))/2)*1,10*41,00 "Š2-Š3"</t>
  </si>
  <si>
    <t>(((1,90-0,50)+(1,70-0,50))/2)*1,10*32,00 "Š3-Š4"</t>
  </si>
  <si>
    <t>(((1,70-0,50)+(1,62-0,50))/2)*1,10*13,50 "Š4-Š5"</t>
  </si>
  <si>
    <t>(((1,62-0,50)+(1,57-0,50))/2)*1,10*11,00 "Š5-Š6"</t>
  </si>
  <si>
    <t>STOKA "B"</t>
  </si>
  <si>
    <t xml:space="preserve">(((1,37-0,50)+(1,62-0,50))/2)*1,10*8,50 "Š7-Š8" </t>
  </si>
  <si>
    <t>(((1,62-0,50)+(1,34-0,50))/2)*1,10*10,50 "Š8-Š9"</t>
  </si>
  <si>
    <t>(((1,34-0,50)+(1,31-0,50))/2)*1,10*16,00 "Š9-Š10"</t>
  </si>
  <si>
    <t>(((1,31-0,50)+(1,42-0,50))/2)*1,10*34,50 "Š10-Š11"</t>
  </si>
  <si>
    <t>(((1,42-0,50)+(1,39-0,50))/2)*1,10*11,00 "Š11-Š12"</t>
  </si>
  <si>
    <t>(((1,39-0,50)+(1,58-0,50))/2)*1,10*10,00 "Š12-Š13"</t>
  </si>
  <si>
    <t>(((1,58-0,50)+(1,56-0,50))/2)*1,10*25,00 "Š13-Š14"</t>
  </si>
  <si>
    <t>(((1,56-0,50)+(1,63-0,50))/2)*1,10*25,50 "Š14-Š15"</t>
  </si>
  <si>
    <t>(((1,63-0,50)+(1,31-0,50))/2)*1,10*7,50 "Š15-Š16"</t>
  </si>
  <si>
    <t>STOKA "C"</t>
  </si>
  <si>
    <t>(((1,69-0,50)+(1,58-0,50))/2)*1,10*12,50 "Š17-Š18"</t>
  </si>
  <si>
    <t>(((1,58-0,50)+(1,72-0,50))/2)*1,10*22,00 "Š18-Š19"</t>
  </si>
  <si>
    <t>(((1,72-0,50)+(1,42-0,50))/2)*1,10*12,00 "Š19-Š20"</t>
  </si>
  <si>
    <t>(((1,42-0,50)+(1,16-0,50))/2)*1,10*20,50 "Š20-Š21"</t>
  </si>
  <si>
    <t>(((1,16-0,50)+(1,25-0,50))/2)*1,10*43,00 "Š21-Š22"</t>
  </si>
  <si>
    <t>STOKA "C1"</t>
  </si>
  <si>
    <t>(((1,16-0,50)+(1,76-0,50))/2)*1,10*20,00 "Š21-Š23"</t>
  </si>
  <si>
    <t>STOKA "D"</t>
  </si>
  <si>
    <t>(((1,77-0,50)+(1,46-0,50))/2)*1,10*18,00 "Š24-Š25"</t>
  </si>
  <si>
    <t>(((1,46-0,50)+(1,37-0,50))/2)*1,10*24,50 "Š25-Š26"</t>
  </si>
  <si>
    <t>(((1,37-0,50)+(1,43-0,50))/2)*1,10*30,50 "Š26-Š27"</t>
  </si>
  <si>
    <t>(((1,43-0,50)+(1,24-0,50))/2)*1,10*31,50 "Š27-Š28"</t>
  </si>
  <si>
    <t>(((1,24-0,50)+(1,20-0,50))/2)*1,10*7,00 "Š28-Š29"</t>
  </si>
  <si>
    <t>STOKA "E1"</t>
  </si>
  <si>
    <t>(((1,56-0,50)+(1,57-0,50))/2)*1,10*8,00 "Š30-Š31"</t>
  </si>
  <si>
    <t>(((1,57-0,50)+(1,30-0,50))/2)*1,10*44,00 "Š31-Š32"</t>
  </si>
  <si>
    <t>(((1,30-0,50)+(1,24-0,50))/2)*1,10*28,50 "Š32-Š33"</t>
  </si>
  <si>
    <t>(((1,24-0,50)+(1,22-0,50))/2)*1,10*27,50 "Š33-Š34"</t>
  </si>
  <si>
    <t>(((1,22-0,50)+(1,22-0,50))/2)*1,10*4,00 "Š34-Š34a"</t>
  </si>
  <si>
    <t>STOKA "E2"</t>
  </si>
  <si>
    <t>(((1,29-0,50)+(1,22-0,50))/2)*1,10*26,00 "Š30-Š35"</t>
  </si>
  <si>
    <t>(((1,22-0,50)+(1,20-0,50))/2)*1,10*22,00 "Š35-Š36"</t>
  </si>
  <si>
    <t>(((1,20-0,50)+(1,19-0,50))/2)*1,10*37,00 "Š36-Š37"</t>
  </si>
  <si>
    <t>(((1,19-0,50)+(1,27-0,50))/2)*1,10*35,00 "Š37-Š38"</t>
  </si>
  <si>
    <t>(((1,27-0,50)+(1,29-0,50))/2)*1,10*34,50 "Š38-Š39"</t>
  </si>
  <si>
    <t>STOKA "F"</t>
  </si>
  <si>
    <t>(((1,32-0,50)+(1,43-0,50))/2)*1,10*10,50 "Š40-Š41"</t>
  </si>
  <si>
    <t>(((1,43-0,50)+(1,11-0,50))/2)*1,10*24,50 "Š41-Š42"</t>
  </si>
  <si>
    <t>STOKA "G"</t>
  </si>
  <si>
    <t>(((1,30-0,50)+(1,30-0,50))/2)*1,10*10,50 "Š43-Š44"</t>
  </si>
  <si>
    <t>(((1,30-0,50)+(1,30-0,50))/2)*1,10*8,00 "Š44-Š45"</t>
  </si>
  <si>
    <t>10</t>
  </si>
  <si>
    <t>133251104</t>
  </si>
  <si>
    <t>Hloubení nezapažených šachet strojně v hornině třídy těžitelnosti I skupiny 3 přes 100 m3</t>
  </si>
  <si>
    <t>1819352402</t>
  </si>
  <si>
    <t>https://podminky.urs.cz/item/CS_URS_2022_01/133251104</t>
  </si>
  <si>
    <t>(1,41-0,50)*2,24*1,14 "Š1"</t>
  </si>
  <si>
    <t>(1,81-0,50)*2,24*1,14 "Š2"</t>
  </si>
  <si>
    <t>(1,90-0,50)*2,24*1,14 "Š3"</t>
  </si>
  <si>
    <t>(1,70-0,50)*2,24*1,14 "Š4"</t>
  </si>
  <si>
    <t>(1,62-0,50)*2,24*1,14 "Š5"</t>
  </si>
  <si>
    <t>(1,57-0,50)*2,24*1,14 "Š6"</t>
  </si>
  <si>
    <t>(1,37-0,50)*2,24*1,14 "Š7"</t>
  </si>
  <si>
    <t>(1,62-0,50)*2,24*1,14 "Š8"</t>
  </si>
  <si>
    <t>(1,34-0,50)*2,24*1,14 "Š9"</t>
  </si>
  <si>
    <t>(1,34-0,50)*2,24*1,14 "Š10"</t>
  </si>
  <si>
    <t>(1,42-0,50)*2,24*1,14 "Š11"</t>
  </si>
  <si>
    <t>(1,39-0,50)*2,24*1,14 "Š12"</t>
  </si>
  <si>
    <t>(1,58-0,50)*2,24*1,14 "Š13"</t>
  </si>
  <si>
    <t>(1,56-0,50)*2,24*1,14 "Š14"</t>
  </si>
  <si>
    <t>(1,63-0,50)*2,24*1,14 "Š15"</t>
  </si>
  <si>
    <t>(1,31-0,50)*2,24*1,14 "Š16"</t>
  </si>
  <si>
    <t>(1,69-0,50)*2,24*1,14 "Š17"</t>
  </si>
  <si>
    <t>(1,58-0,50)*2,24*1,14 "Š18"</t>
  </si>
  <si>
    <t>(1,72-0,50)*2,24*1,14 "Š19"</t>
  </si>
  <si>
    <t>(1,42-0,50)*2,24*1,14 "Š20"</t>
  </si>
  <si>
    <t>(1,16-0,50)*2,24*1,14 "Š21"</t>
  </si>
  <si>
    <t>(1,25-0,50)*2,24*1,14 "Š22"</t>
  </si>
  <si>
    <t>(1,76-0,50)*2,24*1,14 "Š23"</t>
  </si>
  <si>
    <t>(1,77-0,50)*2,24*1,14 "Š24"</t>
  </si>
  <si>
    <t>(1,46-0,50)*2,24*1,14 "Š25"</t>
  </si>
  <si>
    <t>(1,37-0,50)*2,24*1,14 "Š26"</t>
  </si>
  <si>
    <t>(1,43-0,50)*2,24*1,14 "Š27"</t>
  </si>
  <si>
    <t>(1,24-0,50)*2,24*1,14 "Š28"</t>
  </si>
  <si>
    <t>(1,20-0,50)*2,24*1,14 "Š29"</t>
  </si>
  <si>
    <t>(1,56-0,50)*2,24*1,14 "Š30"</t>
  </si>
  <si>
    <t>(1,57-0,50)*2,24*1,14 "Š31"</t>
  </si>
  <si>
    <t>(1,30-0,50)*2,24*1,14 "Š32"</t>
  </si>
  <si>
    <t>(1,24-0,50)*2,24*1,14 "Š33"</t>
  </si>
  <si>
    <t>(1,22-0,50)*2,24*1,14 "Š34"</t>
  </si>
  <si>
    <t>(1,22-0,50)*2,24*1,14 "Š34a"</t>
  </si>
  <si>
    <t>(1,22-0,50)*2,24*1,14 "Š35"</t>
  </si>
  <si>
    <t>(1,20-0,50)*2,24*1,14 "Š36"</t>
  </si>
  <si>
    <t>(1,19-0,50)*2,24*1,14 "Š37"</t>
  </si>
  <si>
    <t>(1,37-0,50)*2,24*1,14 "Š38"</t>
  </si>
  <si>
    <t>(1,29-0,50)*2,24*1,14 "Š39"</t>
  </si>
  <si>
    <t>(1,32-0,50)*2,24*1,14 "Š40"</t>
  </si>
  <si>
    <t>(1,43-0,50)*2,24*1,14 "Š41"</t>
  </si>
  <si>
    <t>(1,11-0,50)*2,24*1,14 "Š42"</t>
  </si>
  <si>
    <t>(1,30-0,50)*2,24*1,14 "Š43"</t>
  </si>
  <si>
    <t>(1,30-0,50)*2,24*1,14 "Š44"</t>
  </si>
  <si>
    <t>(1,30-0,50)*2,24*1,14 "Š45"</t>
  </si>
  <si>
    <t>11</t>
  </si>
  <si>
    <t>139001101</t>
  </si>
  <si>
    <t>Příplatek k cenám hloubených vykopávek za ztížení vykopávky v blízkosti podzemního vedení nebo výbušnin pro jakoukoliv třídu horniny</t>
  </si>
  <si>
    <t>-153969663</t>
  </si>
  <si>
    <t>https://podminky.urs.cz/item/CS_URS_2022_01/139001101</t>
  </si>
  <si>
    <t>Poznámka k položce:_x000d_
viz položka č.6, č.7, č.8</t>
  </si>
  <si>
    <t>1,10*1,60*20 "kabely"</t>
  </si>
  <si>
    <t>1,30*1,80*(12+19) "vodovody+plynovody"</t>
  </si>
  <si>
    <t>1,50*2,00*1 "kanalizace"</t>
  </si>
  <si>
    <t>12</t>
  </si>
  <si>
    <t>139951121</t>
  </si>
  <si>
    <t>Bourání konstrukcí v hloubených vykopávkách strojně s přemístěním suti na hromady na vzdálenost do 20 m nebo s naložením na dopravní prostředek z betonu prostého neprokládaného</t>
  </si>
  <si>
    <t>-667377453</t>
  </si>
  <si>
    <t>https://podminky.urs.cz/item/CS_URS_2022_01/139951121</t>
  </si>
  <si>
    <t>804*0,043 "vybourání stávající potrubí"</t>
  </si>
  <si>
    <t>46*(0,42*1,50) "vybourání stávajících šachet"</t>
  </si>
  <si>
    <t>13</t>
  </si>
  <si>
    <t>151201101</t>
  </si>
  <si>
    <t>Zřízení pažení a rozepření stěn rýh pro podzemní vedení zátažné, hloubky do 2 m</t>
  </si>
  <si>
    <t>-1634695379</t>
  </si>
  <si>
    <t>https://podminky.urs.cz/item/CS_URS_2022_01/151201101</t>
  </si>
  <si>
    <t>Poznámka k položce:_x000d_
viz položka č.9</t>
  </si>
  <si>
    <t>((1,34+1,41)/2)*2*14,50 "vyústění-Š1"</t>
  </si>
  <si>
    <t>((1,41+1,81)/2)*2*25,50 "Š1-Š2"</t>
  </si>
  <si>
    <t>((1,81+1,90)/2)*2*41,00 "Š2-Š3"</t>
  </si>
  <si>
    <t>((1,90+1,70)/2)*2*32,00 "Š3-Š4"</t>
  </si>
  <si>
    <t>((1,70+1,62)/2)*2*13,50 "Š4-Š5"</t>
  </si>
  <si>
    <t>((1,62+1,57)/2)*2*11,00 "Š5-Š6"</t>
  </si>
  <si>
    <t xml:space="preserve">((1,37+1,62)/2)*2*8,50 "Š7-Š8" </t>
  </si>
  <si>
    <t>((1,62+1,34)/2)*2*10,50 "Š8-Š9"</t>
  </si>
  <si>
    <t>((1,34+1,31)/2)*2*16,00 "Š9-Š10"</t>
  </si>
  <si>
    <t>((1,31+1,42)/2)*2*34,50 "Š10-Š11"</t>
  </si>
  <si>
    <t>((1,42+1,39)/2)*2*11,00 "Š11-Š12"</t>
  </si>
  <si>
    <t>((1,39+1,58)/2)*2*10,00 "Š12-Š13"</t>
  </si>
  <si>
    <t>((1,58+1,56)/2)*2*25,00 "Š13-Š14"</t>
  </si>
  <si>
    <t>((1,56+1,63)/2)*2*25,50 "Š14-Š15"</t>
  </si>
  <si>
    <t>((1,63+1,31)/2)*2*7,50 "Š15-Š16"</t>
  </si>
  <si>
    <t>((1,69+1,58)/2)*2*12,50 "Š17-Š18"</t>
  </si>
  <si>
    <t>((1,58+1,72)/2)*2*22,00 "Š18-Š19"</t>
  </si>
  <si>
    <t>((1,72+1,42)/2)*2*12,00 "Š19-Š20"</t>
  </si>
  <si>
    <t>((1,42+1,16)/2)*2*20,50 "Š20-Š21"</t>
  </si>
  <si>
    <t>((1,16+1,25)/2)*2*43,00 "Š21-Š22"</t>
  </si>
  <si>
    <t>((1,16+1,76)/2)*2*20,00 "Š21-Š23"</t>
  </si>
  <si>
    <t>((1,77+1,46)/2)*2*18,00 "Š24-Š25"</t>
  </si>
  <si>
    <t>((1,46+1,37)/2)*2*24,50 "Š25-Š26"</t>
  </si>
  <si>
    <t>((1,37+1,43)/2)*2*30,50 "Š26-Š27"</t>
  </si>
  <si>
    <t>((1,43+1,24)/2)*2*31,50 "Š27-Š28"</t>
  </si>
  <si>
    <t>((1,24+1,20)/2)*2*7,00 "Š28-Š29"</t>
  </si>
  <si>
    <t>((1,56+1,57)/2)*2*8,00 "Š30-Š31"</t>
  </si>
  <si>
    <t>((1,57+1,30)/2)*2*44,00 "Š31-Š32"</t>
  </si>
  <si>
    <t>((1,30+1,24)/2)*2*28,50 "Š32-Š33"</t>
  </si>
  <si>
    <t>((1,24+1,22)/2)*2*27,50 "Š33-Š34"</t>
  </si>
  <si>
    <t>((1,22+1,22)/2)*2*4,00 "Š34-Š34a"</t>
  </si>
  <si>
    <t>((1,29+1,22)/2)*2*26,00 "Š30-Š35"</t>
  </si>
  <si>
    <t>((1,22+1,20)/2)*2*22,00 "Š35-Š36"</t>
  </si>
  <si>
    <t>((1,20+1,19)/2)*2*37,00 "Š36-Š37"</t>
  </si>
  <si>
    <t>((1,19+1,27)/2)*2*35,00 "Š37-Š38"</t>
  </si>
  <si>
    <t>((1,27+1,29)/2)*2*34,50 "Š38-Š39"</t>
  </si>
  <si>
    <t>((1,32+1,43)/2)*2*10,50 "Š40-Š41"</t>
  </si>
  <si>
    <t>((1,43+1,11)/2)*2*24,50 "Š41-Š42"</t>
  </si>
  <si>
    <t>((1,30+1,30)/2)*2*10,50 "Š43-Š44"</t>
  </si>
  <si>
    <t>((1,30+1,30)/2)*2*8,00 "Š44-Š45"</t>
  </si>
  <si>
    <t>14</t>
  </si>
  <si>
    <t>151201111</t>
  </si>
  <si>
    <t>Odstranění pažení a rozepření stěn rýh pro podzemní vedení s uložením materiálu na vzdálenost do 3 m od kraje výkopu zátažné, hloubky do 2 m</t>
  </si>
  <si>
    <t>-1661122948</t>
  </si>
  <si>
    <t>https://podminky.urs.cz/item/CS_URS_2022_01/151201111</t>
  </si>
  <si>
    <t>Poznámka k položce:_x000d_
viz položka č.13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</si>
  <si>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</si>
  <si>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</si>
  <si>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-910718788</t>
  </si>
  <si>
    <t>https://podminky.urs.cz/item/CS_URS_2022_01/162751117</t>
  </si>
  <si>
    <t>Poznámka k položce:_x000d_
viz položka č.9, č.10, č.12</t>
  </si>
  <si>
    <t>857,52 "hloubení rýh"</t>
  </si>
  <si>
    <t>109,21 "hloubení šachet"</t>
  </si>
  <si>
    <t>-63,55 "beton z výkopu"</t>
  </si>
  <si>
    <t>16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</si>
  <si>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</si>
  <si>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</si>
  <si>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1486863891</t>
  </si>
  <si>
    <t>https://podminky.urs.cz/item/CS_URS_2022_01/162751137</t>
  </si>
  <si>
    <t>Poznámka k položce:_x000d_
viz položka č.12</t>
  </si>
  <si>
    <t>63,55 "vybourání betonu ve výkopu"</t>
  </si>
  <si>
    <t>17</t>
  </si>
  <si>
    <t>167151102</t>
  </si>
  <si>
    <t>Nakládání, skládání a překládání neulehlého výkopku nebo sypaniny strojně nakládání, množství do 100 m3, z horniny třídy těžitelnosti II, skupiny 4 a 5</t>
  </si>
  <si>
    <t>1099283830</t>
  </si>
  <si>
    <t>https://podminky.urs.cz/item/CS_URS_2022_01/167151102</t>
  </si>
  <si>
    <t>18</t>
  </si>
  <si>
    <t>167151111</t>
  </si>
  <si>
    <t>Nakládání, skládání a překládání neulehlého výkopku nebo sypaniny strojně nakládání, množství přes 100 m3, z hornin třídy těžitelnosti I, skupiny 1 až 3</t>
  </si>
  <si>
    <t>-483315601</t>
  </si>
  <si>
    <t>https://podminky.urs.cz/item/CS_URS_2022_01/167151111</t>
  </si>
  <si>
    <t>Poznámka k položce:_x000d_
viz položka č.15</t>
  </si>
  <si>
    <t>19</t>
  </si>
  <si>
    <t>171201221</t>
  </si>
  <si>
    <t>Poplatek za uložení stavebního odpadu na skládce (skládkovné) zeminy a kamení zatříděného do Katalogu odpadů pod kódem 17 05 04</t>
  </si>
  <si>
    <t>t</t>
  </si>
  <si>
    <t>1442704424</t>
  </si>
  <si>
    <t>https://podminky.urs.cz/item/CS_URS_2022_01/171201221</t>
  </si>
  <si>
    <t>Poznámka k položce:_x000d_
viz položka č.19</t>
  </si>
  <si>
    <t>966,73*2 "převod na tuny"</t>
  </si>
  <si>
    <t>20</t>
  </si>
  <si>
    <t>171251201</t>
  </si>
  <si>
    <t>Uložení sypaniny na skládky nebo meziskládky bez hutnění s upravením uložené sypaniny do předepsaného tvaru</t>
  </si>
  <si>
    <t>995412413</t>
  </si>
  <si>
    <t>https://podminky.urs.cz/item/CS_URS_2022_01/171251201</t>
  </si>
  <si>
    <t>Poznámka k položce:_x000d_
viz položka č.15, č.16</t>
  </si>
  <si>
    <t>903,18+63,55</t>
  </si>
  <si>
    <t>174151101</t>
  </si>
  <si>
    <t>Zásyp sypaninou z jakékoliv horniny strojně s uložením výkopku ve vrstvách se zhutněním jam, šachet, rýh nebo kolem objektů v těchto vykopávkách</t>
  </si>
  <si>
    <t>1699311949</t>
  </si>
  <si>
    <t>https://podminky.urs.cz/item/CS_URS_2022_01/174151101</t>
  </si>
  <si>
    <t>857,52+109,21 "celk. výkop"</t>
  </si>
  <si>
    <t>-847,50*0,59 "obsyp"</t>
  </si>
  <si>
    <t>-847,50*0,11 "lože"</t>
  </si>
  <si>
    <t>-847,50*0,15*0,15*3,14 "potrubí DN 300"</t>
  </si>
  <si>
    <t>-0,62*0,62*3,14*65,73 "šachty"</t>
  </si>
  <si>
    <t>22</t>
  </si>
  <si>
    <t>M</t>
  </si>
  <si>
    <t>58344197</t>
  </si>
  <si>
    <t>štěrkodrť frakce 0/63</t>
  </si>
  <si>
    <t>-271378536</t>
  </si>
  <si>
    <t>Poznámka k položce:_x000d_
viz položka č.21</t>
  </si>
  <si>
    <t>234,25*2,0 "převod na tuny"</t>
  </si>
  <si>
    <t>23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</si>
  <si>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</si>
  <si>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</si>
  <si>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-1628059709</t>
  </si>
  <si>
    <t>https://podminky.urs.cz/item/CS_URS_2022_01/175111201</t>
  </si>
  <si>
    <t>847,50*0,59 "obsyp"</t>
  </si>
  <si>
    <t>24</t>
  </si>
  <si>
    <t>58331351</t>
  </si>
  <si>
    <t>kamenivo těžené drobné frakce 0/4</t>
  </si>
  <si>
    <t>303414034</t>
  </si>
  <si>
    <t>Poznámka k položce:_x000d_
viz položka č.23</t>
  </si>
  <si>
    <t>500,03</t>
  </si>
  <si>
    <t>500,03*2 'Přepočtené koeficientem množství</t>
  </si>
  <si>
    <t>Svislé a kompletní konstrukce</t>
  </si>
  <si>
    <t>25</t>
  </si>
  <si>
    <t>359901111</t>
  </si>
  <si>
    <t>Vyčištění stok jakékoliv výšky</t>
  </si>
  <si>
    <t>117089811</t>
  </si>
  <si>
    <t>https://podminky.urs.cz/item/CS_URS_2022_01/359901111</t>
  </si>
  <si>
    <t>26</t>
  </si>
  <si>
    <t>359901211</t>
  </si>
  <si>
    <t>Monitoring stok (kamerový systém) jakékoli výšky nová kanalizace</t>
  </si>
  <si>
    <t>-1357607826</t>
  </si>
  <si>
    <t>https://podminky.urs.cz/item/CS_URS_2022_01/359901211</t>
  </si>
  <si>
    <t>Vodorovné konstrukce</t>
  </si>
  <si>
    <t>27</t>
  </si>
  <si>
    <t>451573111</t>
  </si>
  <si>
    <t>Lože pod potrubí, stoky a drobné objekty v otevřeném výkopu z písku a štěrkopísku do 63 mm</t>
  </si>
  <si>
    <t>-1160547948</t>
  </si>
  <si>
    <t>https://podminky.urs.cz/item/CS_URS_2022_01/451573111</t>
  </si>
  <si>
    <t>847,50*0,11 "lože"</t>
  </si>
  <si>
    <t>28</t>
  </si>
  <si>
    <t>452112111</t>
  </si>
  <si>
    <t>Osazení betonových dílců prstenců nebo rámů pod poklopy a mříže, výšky do 100 mm</t>
  </si>
  <si>
    <t>kus</t>
  </si>
  <si>
    <t>743708467</t>
  </si>
  <si>
    <t>https://podminky.urs.cz/item/CS_URS_2022_01/452112111</t>
  </si>
  <si>
    <t>Poznámka k položce:_x000d_
viz příloha D.1.DK.1, D.1.DK.2.1, D.1.DK.2.2, D.1.DK.3.1, D.1.DK.3.2, D.1.DK.5</t>
  </si>
  <si>
    <t>29</t>
  </si>
  <si>
    <t>59224184</t>
  </si>
  <si>
    <t>prstenec šachtový vyrovnávací betonový 625x120x40mm</t>
  </si>
  <si>
    <t>-1577209991</t>
  </si>
  <si>
    <t>Poznámka k položce:_x000d_
viz položka č.28</t>
  </si>
  <si>
    <t>30</t>
  </si>
  <si>
    <t>59224185</t>
  </si>
  <si>
    <t>prstenec šachtový vyrovnávací betonový 625x120x60mm</t>
  </si>
  <si>
    <t>-1755410440</t>
  </si>
  <si>
    <t>31</t>
  </si>
  <si>
    <t>59224176</t>
  </si>
  <si>
    <t>prstenec šachtový vyrovnávací betonový 625x120x80mm</t>
  </si>
  <si>
    <t>-1211754534</t>
  </si>
  <si>
    <t>32</t>
  </si>
  <si>
    <t>59224187</t>
  </si>
  <si>
    <t>prstenec šachtový vyrovnávací betonový 625x120x100mm</t>
  </si>
  <si>
    <t>1949674395</t>
  </si>
  <si>
    <t>33</t>
  </si>
  <si>
    <t>452112121</t>
  </si>
  <si>
    <t>Osazení betonových dílců prstenců nebo rámů pod poklopy a mříže, výšky přes 100 do 200 mm</t>
  </si>
  <si>
    <t>-819231781</t>
  </si>
  <si>
    <t>https://podminky.urs.cz/item/CS_URS_2022_01/452112121</t>
  </si>
  <si>
    <t>34</t>
  </si>
  <si>
    <t>59224188</t>
  </si>
  <si>
    <t>prstenec šachtový vyrovnávací betonový 625x120x120mm</t>
  </si>
  <si>
    <t>1823482593</t>
  </si>
  <si>
    <t>Poznámka k položce:_x000d_
viz položka č.33</t>
  </si>
  <si>
    <t>Komunikace pozemní</t>
  </si>
  <si>
    <t>35</t>
  </si>
  <si>
    <t>564261111</t>
  </si>
  <si>
    <t>Podklad nebo podsyp ze štěrkopísku ŠP s rozprostřením, vlhčením a zhutněním plochy přes 100 m2, po zhutnění tl. 200 mm</t>
  </si>
  <si>
    <t>125564297</t>
  </si>
  <si>
    <t>https://podminky.urs.cz/item/CS_URS_2022_01/564261111</t>
  </si>
  <si>
    <t>36</t>
  </si>
  <si>
    <t>564761111</t>
  </si>
  <si>
    <t>Podklad nebo kryt z kameniva hrubého drceného vel. 32-63 mm s rozprostřením a zhutněním plochy přes 100 m2, po zhutnění tl. 200 mm</t>
  </si>
  <si>
    <t>-1792768965</t>
  </si>
  <si>
    <t>https://podminky.urs.cz/item/CS_URS_2022_01/564761111</t>
  </si>
  <si>
    <t>37</t>
  </si>
  <si>
    <t>573111111</t>
  </si>
  <si>
    <t>Postřik infiltrační PI z asfaltu silničního s posypem kamenivem, v množství 0,60 kg/m2</t>
  </si>
  <si>
    <t>1220285315</t>
  </si>
  <si>
    <t>https://podminky.urs.cz/item/CS_URS_2022_01/573111111</t>
  </si>
  <si>
    <t>38</t>
  </si>
  <si>
    <t>577144131</t>
  </si>
  <si>
    <t>Asfaltový beton vrstva obrusná ACO 11 (ABS) s rozprostřením a se zhutněním z modifikovaného asfaltu v pruhu šířky přes do 1,5 do 3 m, po zhutnění tl. 50 mm</t>
  </si>
  <si>
    <t>1849722138</t>
  </si>
  <si>
    <t>https://podminky.urs.cz/item/CS_URS_2022_01/577144131</t>
  </si>
  <si>
    <t>39</t>
  </si>
  <si>
    <t>577146111</t>
  </si>
  <si>
    <t>Asfaltový beton vrstva ložní ACL 22 (ABVH) s rozprostřením a zhutněním z nemodifikovaného asfaltu v pruhu šířky do 3 m, po zhutnění tl. 50 mm</t>
  </si>
  <si>
    <t>-53389075</t>
  </si>
  <si>
    <t>https://podminky.urs.cz/item/CS_URS_2022_01/577146111</t>
  </si>
  <si>
    <t>40</t>
  </si>
  <si>
    <t>57720</t>
  </si>
  <si>
    <t>Utěsnění dilatačních spár zálivkou za tepla v cementobetonovém nebo živičném krytu včetně adhezního nátěru s těsnicím profilem pod zálivkou</t>
  </si>
  <si>
    <t>862234289</t>
  </si>
  <si>
    <t>(24,50+16,0+10,5+20,0+3,00)*2 "úseky v silnici mimo opravovanou část"</t>
  </si>
  <si>
    <t>Trubní vedení</t>
  </si>
  <si>
    <t>41</t>
  </si>
  <si>
    <t>871375231</t>
  </si>
  <si>
    <t>Kanalizační potrubí z tvrdého PVC v otevřeném výkopu ve sklonu do 20 %, hladkého plnostěnného jednovrstvého, tuhost třídy SN 10 DN 315</t>
  </si>
  <si>
    <t>-923764682</t>
  </si>
  <si>
    <t>https://podminky.urs.cz/item/CS_URS_2022_01/871375231</t>
  </si>
  <si>
    <t>42</t>
  </si>
  <si>
    <t>877375221</t>
  </si>
  <si>
    <t>Montáž tvarovek na kanalizačním potrubí z trub z plastu z tvrdého PVC nebo z polypropylenu v otevřeném výkopu dvouosých DN 315</t>
  </si>
  <si>
    <t>500653383</t>
  </si>
  <si>
    <t>https://podminky.urs.cz/item/CS_URS_2022_01/877375221</t>
  </si>
  <si>
    <t>43</t>
  </si>
  <si>
    <t>28611441</t>
  </si>
  <si>
    <t>odbočka kanalizační plastová s hrdlem KG 315/160/87°</t>
  </si>
  <si>
    <t>-720750255</t>
  </si>
  <si>
    <t>Poznámka k položce:_x000d_
viz položka č.42</t>
  </si>
  <si>
    <t>44</t>
  </si>
  <si>
    <t>894411121</t>
  </si>
  <si>
    <t>Zřízení šachet kanalizačních z betonových dílců výšky vstupu do 1,50 m s obložením dna betonem tř. C 25/30, na potrubí DN přes 200 do 300</t>
  </si>
  <si>
    <t>-29033234</t>
  </si>
  <si>
    <t>https://podminky.urs.cz/item/CS_URS_2022_01/894411121</t>
  </si>
  <si>
    <t>Poznámka k položce:_x000d_
viz příloha D.1.DK.1, D.1.DK.2.1, D.1.DK.2.2, D.1.DK.3.1, D.1.DK.3.2, D.1.DK.4, D.1.DK.5</t>
  </si>
  <si>
    <t>45</t>
  </si>
  <si>
    <t>59224312</t>
  </si>
  <si>
    <t>kónus šachetní betonový kapsové plastové stupadlo 100x62,5x58cm</t>
  </si>
  <si>
    <t>-2098013746</t>
  </si>
  <si>
    <t>Poznámka k položce:_x000d_
viz položka č.44</t>
  </si>
  <si>
    <t>46</t>
  </si>
  <si>
    <t>59224315</t>
  </si>
  <si>
    <t>deska betonová zákrytová pro kruhové šachty 100/62,5x16,5cm</t>
  </si>
  <si>
    <t>-727494301</t>
  </si>
  <si>
    <t>47</t>
  </si>
  <si>
    <t>59224066</t>
  </si>
  <si>
    <t>skruž betonová DN 1000x250 PS, 100x25x12cm</t>
  </si>
  <si>
    <t>-437850360</t>
  </si>
  <si>
    <t>48</t>
  </si>
  <si>
    <t>59224348</t>
  </si>
  <si>
    <t>těsnění elastomerové pro spojení šachetních dílů DN 1000</t>
  </si>
  <si>
    <t>1671908188</t>
  </si>
  <si>
    <t>49</t>
  </si>
  <si>
    <t>59224353</t>
  </si>
  <si>
    <t>dno betonové šachty kanalizační jednolité 100x68x30cm</t>
  </si>
  <si>
    <t>-971559481</t>
  </si>
  <si>
    <t>50</t>
  </si>
  <si>
    <t>899104112</t>
  </si>
  <si>
    <t>Osazení poklopů litinových a ocelových včetně rámů pro třídu zatížení D400, E600</t>
  </si>
  <si>
    <t>-2137844597</t>
  </si>
  <si>
    <t>https://podminky.urs.cz/item/CS_URS_2022_01/899104112</t>
  </si>
  <si>
    <t>51</t>
  </si>
  <si>
    <t>28661935</t>
  </si>
  <si>
    <t xml:space="preserve">poklop šachtový litinový  DN 600 pro třídu zatížení D400</t>
  </si>
  <si>
    <t>1949620358</t>
  </si>
  <si>
    <t>Poznámka k položce:_x000d_
viz položka č.50</t>
  </si>
  <si>
    <t>52</t>
  </si>
  <si>
    <t>pc2</t>
  </si>
  <si>
    <t>Zkouška vodotěsnosti stok vzduchem do DN 300</t>
  </si>
  <si>
    <t>úsek</t>
  </si>
  <si>
    <t>-1361293426</t>
  </si>
  <si>
    <t>53</t>
  </si>
  <si>
    <t>pc4</t>
  </si>
  <si>
    <t>Příplatek kanalizačního dna za další boční přítok + těsnění</t>
  </si>
  <si>
    <t>-1916839222</t>
  </si>
  <si>
    <t>54</t>
  </si>
  <si>
    <t>pc5</t>
  </si>
  <si>
    <t>Napojení stávajícího potrubí na novou šachtu včetně osazení, utěsnění a případné dobetonávky</t>
  </si>
  <si>
    <t>524015374</t>
  </si>
  <si>
    <t>Ostatní konstrukce a práce, bourání</t>
  </si>
  <si>
    <t>55</t>
  </si>
  <si>
    <t>919735112</t>
  </si>
  <si>
    <t>Řezání stávajícího živičného krytu nebo podkladu hloubky přes 50 do 100 mm</t>
  </si>
  <si>
    <t>190085598</t>
  </si>
  <si>
    <t>https://podminky.urs.cz/item/CS_URS_2022_01/919735112</t>
  </si>
  <si>
    <t>997</t>
  </si>
  <si>
    <t>Přesun sutě</t>
  </si>
  <si>
    <t>56</t>
  </si>
  <si>
    <t>997221551</t>
  </si>
  <si>
    <t>Vodorovná doprava suti bez naložení, ale se složením a s hrubým urovnáním ze sypkých materiálů, na vzdálenost do 1 km</t>
  </si>
  <si>
    <t>-1307620937</t>
  </si>
  <si>
    <t>https://podminky.urs.cz/item/CS_URS_2022_01/997221551</t>
  </si>
  <si>
    <t>57</t>
  </si>
  <si>
    <t>997221559</t>
  </si>
  <si>
    <t>Vodorovná doprava suti bez naložení, ale se složením a s hrubým urovnáním Příplatek k ceně za každý další i započatý 1 km přes 1 km</t>
  </si>
  <si>
    <t>-491804218</t>
  </si>
  <si>
    <t>https://podminky.urs.cz/item/CS_URS_2022_01/997221559</t>
  </si>
  <si>
    <t>72,45*9 'Přepočtené koeficientem množství</t>
  </si>
  <si>
    <t>58</t>
  </si>
  <si>
    <t>997221611</t>
  </si>
  <si>
    <t>Nakládání na dopravní prostředky pro vodorovnou dopravu suti</t>
  </si>
  <si>
    <t>723483553</t>
  </si>
  <si>
    <t>https://podminky.urs.cz/item/CS_URS_2022_01/997221611</t>
  </si>
  <si>
    <t>59</t>
  </si>
  <si>
    <t>997221655</t>
  </si>
  <si>
    <t>1894658044</t>
  </si>
  <si>
    <t>https://podminky.urs.cz/item/CS_URS_2022_01/997221655</t>
  </si>
  <si>
    <t>998</t>
  </si>
  <si>
    <t>Přesun hmot</t>
  </si>
  <si>
    <t>60</t>
  </si>
  <si>
    <t>998276101</t>
  </si>
  <si>
    <t>Přesun hmot pro trubní vedení hloubené z trub z plastických hmot nebo sklolaminátových pro vodovody nebo kanalizace v otevřeném výkopu dopravní vzdálenost do 15 m</t>
  </si>
  <si>
    <t>-32680741</t>
  </si>
  <si>
    <t>https://podminky.urs.cz/item/CS_URS_2022_01/998276101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</si>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</sst>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4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7152" TargetMode="External" /><Relationship Id="rId2" Type="http://schemas.openxmlformats.org/officeDocument/2006/relationships/hyperlink" Target="https://podminky.urs.cz/item/CS_URS_2022_01/113107162" TargetMode="External" /><Relationship Id="rId3" Type="http://schemas.openxmlformats.org/officeDocument/2006/relationships/hyperlink" Target="https://podminky.urs.cz/item/CS_URS_2022_01/113107182" TargetMode="External" /><Relationship Id="rId4" Type="http://schemas.openxmlformats.org/officeDocument/2006/relationships/hyperlink" Target="https://podminky.urs.cz/item/CS_URS_2022_01/115101201" TargetMode="External" /><Relationship Id="rId5" Type="http://schemas.openxmlformats.org/officeDocument/2006/relationships/hyperlink" Target="https://podminky.urs.cz/item/CS_URS_2022_01/115101301" TargetMode="External" /><Relationship Id="rId6" Type="http://schemas.openxmlformats.org/officeDocument/2006/relationships/hyperlink" Target="https://podminky.urs.cz/item/CS_URS_2022_01/119001405" TargetMode="External" /><Relationship Id="rId7" Type="http://schemas.openxmlformats.org/officeDocument/2006/relationships/hyperlink" Target="https://podminky.urs.cz/item/CS_URS_2022_01/119001406" TargetMode="External" /><Relationship Id="rId8" Type="http://schemas.openxmlformats.org/officeDocument/2006/relationships/hyperlink" Target="https://podminky.urs.cz/item/CS_URS_2022_01/119001421" TargetMode="External" /><Relationship Id="rId9" Type="http://schemas.openxmlformats.org/officeDocument/2006/relationships/hyperlink" Target="https://podminky.urs.cz/item/CS_URS_2022_01/132254205" TargetMode="External" /><Relationship Id="rId10" Type="http://schemas.openxmlformats.org/officeDocument/2006/relationships/hyperlink" Target="https://podminky.urs.cz/item/CS_URS_2022_01/133251104" TargetMode="External" /><Relationship Id="rId11" Type="http://schemas.openxmlformats.org/officeDocument/2006/relationships/hyperlink" Target="https://podminky.urs.cz/item/CS_URS_2022_01/139001101" TargetMode="External" /><Relationship Id="rId12" Type="http://schemas.openxmlformats.org/officeDocument/2006/relationships/hyperlink" Target="https://podminky.urs.cz/item/CS_URS_2022_01/139951121" TargetMode="External" /><Relationship Id="rId13" Type="http://schemas.openxmlformats.org/officeDocument/2006/relationships/hyperlink" Target="https://podminky.urs.cz/item/CS_URS_2022_01/151201101" TargetMode="External" /><Relationship Id="rId14" Type="http://schemas.openxmlformats.org/officeDocument/2006/relationships/hyperlink" Target="https://podminky.urs.cz/item/CS_URS_2022_01/151201111" TargetMode="External" /><Relationship Id="rId15" Type="http://schemas.openxmlformats.org/officeDocument/2006/relationships/hyperlink" Target="https://podminky.urs.cz/item/CS_URS_2022_01/162751117" TargetMode="External" /><Relationship Id="rId16" Type="http://schemas.openxmlformats.org/officeDocument/2006/relationships/hyperlink" Target="https://podminky.urs.cz/item/CS_URS_2022_01/162751137" TargetMode="External" /><Relationship Id="rId17" Type="http://schemas.openxmlformats.org/officeDocument/2006/relationships/hyperlink" Target="https://podminky.urs.cz/item/CS_URS_2022_01/167151102" TargetMode="External" /><Relationship Id="rId18" Type="http://schemas.openxmlformats.org/officeDocument/2006/relationships/hyperlink" Target="https://podminky.urs.cz/item/CS_URS_2022_01/167151111" TargetMode="External" /><Relationship Id="rId19" Type="http://schemas.openxmlformats.org/officeDocument/2006/relationships/hyperlink" Target="https://podminky.urs.cz/item/CS_URS_2022_01/171201221" TargetMode="External" /><Relationship Id="rId20" Type="http://schemas.openxmlformats.org/officeDocument/2006/relationships/hyperlink" Target="https://podminky.urs.cz/item/CS_URS_2022_01/171251201" TargetMode="External" /><Relationship Id="rId21" Type="http://schemas.openxmlformats.org/officeDocument/2006/relationships/hyperlink" Target="https://podminky.urs.cz/item/CS_URS_2022_01/174151101" TargetMode="External" /><Relationship Id="rId22" Type="http://schemas.openxmlformats.org/officeDocument/2006/relationships/hyperlink" Target="https://podminky.urs.cz/item/CS_URS_2022_01/175111201" TargetMode="External" /><Relationship Id="rId23" Type="http://schemas.openxmlformats.org/officeDocument/2006/relationships/hyperlink" Target="https://podminky.urs.cz/item/CS_URS_2022_01/359901111" TargetMode="External" /><Relationship Id="rId24" Type="http://schemas.openxmlformats.org/officeDocument/2006/relationships/hyperlink" Target="https://podminky.urs.cz/item/CS_URS_2022_01/359901211" TargetMode="External" /><Relationship Id="rId25" Type="http://schemas.openxmlformats.org/officeDocument/2006/relationships/hyperlink" Target="https://podminky.urs.cz/item/CS_URS_2022_01/451573111" TargetMode="External" /><Relationship Id="rId26" Type="http://schemas.openxmlformats.org/officeDocument/2006/relationships/hyperlink" Target="https://podminky.urs.cz/item/CS_URS_2022_01/452112111" TargetMode="External" /><Relationship Id="rId27" Type="http://schemas.openxmlformats.org/officeDocument/2006/relationships/hyperlink" Target="https://podminky.urs.cz/item/CS_URS_2022_01/452112121" TargetMode="External" /><Relationship Id="rId28" Type="http://schemas.openxmlformats.org/officeDocument/2006/relationships/hyperlink" Target="https://podminky.urs.cz/item/CS_URS_2022_01/564261111" TargetMode="External" /><Relationship Id="rId29" Type="http://schemas.openxmlformats.org/officeDocument/2006/relationships/hyperlink" Target="https://podminky.urs.cz/item/CS_URS_2022_01/564761111" TargetMode="External" /><Relationship Id="rId30" Type="http://schemas.openxmlformats.org/officeDocument/2006/relationships/hyperlink" Target="https://podminky.urs.cz/item/CS_URS_2022_01/573111111" TargetMode="External" /><Relationship Id="rId31" Type="http://schemas.openxmlformats.org/officeDocument/2006/relationships/hyperlink" Target="https://podminky.urs.cz/item/CS_URS_2022_01/577144131" TargetMode="External" /><Relationship Id="rId32" Type="http://schemas.openxmlformats.org/officeDocument/2006/relationships/hyperlink" Target="https://podminky.urs.cz/item/CS_URS_2022_01/577146111" TargetMode="External" /><Relationship Id="rId33" Type="http://schemas.openxmlformats.org/officeDocument/2006/relationships/hyperlink" Target="https://podminky.urs.cz/item/CS_URS_2022_01/871375231" TargetMode="External" /><Relationship Id="rId34" Type="http://schemas.openxmlformats.org/officeDocument/2006/relationships/hyperlink" Target="https://podminky.urs.cz/item/CS_URS_2022_01/877375221" TargetMode="External" /><Relationship Id="rId35" Type="http://schemas.openxmlformats.org/officeDocument/2006/relationships/hyperlink" Target="https://podminky.urs.cz/item/CS_URS_2022_01/894411121" TargetMode="External" /><Relationship Id="rId36" Type="http://schemas.openxmlformats.org/officeDocument/2006/relationships/hyperlink" Target="https://podminky.urs.cz/item/CS_URS_2022_01/899104112" TargetMode="External" /><Relationship Id="rId37" Type="http://schemas.openxmlformats.org/officeDocument/2006/relationships/hyperlink" Target="https://podminky.urs.cz/item/CS_URS_2022_01/919735112" TargetMode="External" /><Relationship Id="rId38" Type="http://schemas.openxmlformats.org/officeDocument/2006/relationships/hyperlink" Target="https://podminky.urs.cz/item/CS_URS_2022_01/997221551" TargetMode="External" /><Relationship Id="rId39" Type="http://schemas.openxmlformats.org/officeDocument/2006/relationships/hyperlink" Target="https://podminky.urs.cz/item/CS_URS_2022_01/997221559" TargetMode="External" /><Relationship Id="rId40" Type="http://schemas.openxmlformats.org/officeDocument/2006/relationships/hyperlink" Target="https://podminky.urs.cz/item/CS_URS_2022_01/997221611" TargetMode="External" /><Relationship Id="rId41" Type="http://schemas.openxmlformats.org/officeDocument/2006/relationships/hyperlink" Target="https://podminky.urs.cz/item/CS_URS_2022_01/997221655" TargetMode="External" /><Relationship Id="rId42" Type="http://schemas.openxmlformats.org/officeDocument/2006/relationships/hyperlink" Target="https://podminky.urs.cz/item/CS_URS_2022_01/998276101" TargetMode="External" /><Relationship Id="rId4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13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20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20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20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20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12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Lochenice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15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DEŠŤOVÁ KANALIZACE V OBCI LOCHENICE - VÝMĚNA V PŮVODNÍ TRASE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Lochenice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31. 1. 2022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Obec Lochenice, Lochenice 83, 503 02 Předměřice na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P-AQUA s.r.o., Jižní 870, 500 03 Hradec Králové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Ing. Tomáš Růžička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18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'DK - DK - Dešťová kanalizace'!J30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'DK - DK - Dešťová kanalizace'!P88</f>
        <v>0</v>
      </c>
      <c r="AV55" s="121">
        <f>'DK - DK - Dešťová kanalizace'!J33</f>
        <v>0</v>
      </c>
      <c r="AW55" s="121">
        <f>'DK - DK - Dešťová kanalizace'!J34</f>
        <v>0</v>
      </c>
      <c r="AX55" s="121">
        <f>'DK - DK - Dešťová kanalizace'!J35</f>
        <v>0</v>
      </c>
      <c r="AY55" s="121">
        <f>'DK - DK - Dešťová kanalizace'!J36</f>
        <v>0</v>
      </c>
      <c r="AZ55" s="121">
        <f>'DK - DK - Dešťová kanalizace'!F33</f>
        <v>0</v>
      </c>
      <c r="BA55" s="121">
        <f>'DK - DK - Dešťová kanalizace'!F34</f>
        <v>0</v>
      </c>
      <c r="BB55" s="121">
        <f>'DK - DK - Dešťová kanalizace'!F35</f>
        <v>0</v>
      </c>
      <c r="BC55" s="121">
        <f>'DK - DK - Dešťová kanalizace'!F36</f>
        <v>0</v>
      </c>
      <c r="BD55" s="123">
        <f>'DK - DK - Dešťová kanalizace'!F37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18</v>
      </c>
      <c r="CM55" s="124" t="s">
        <v>81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ktGRlSqyoRw7fp336OuLwMjw5KgoqD0GQGybF6kM1ld9r8uPp4JBmBPJ/LrX+DBYkYe98xfdKkKT35u2MltnGw==" hashValue="f2+X743/i91FzSAYaknVRTrYVLTlW6ska1WCSUCqHX/zHbkiwDnMuErO6mMIlWeBkCjE19mtZx+TqKMCm2wBQ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K - DK - Dešťová kanaliz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81</v>
      </c>
    </row>
    <row r="4" s="1" customFormat="1" ht="24.96" customHeight="1">
      <c r="B4" s="21"/>
      <c r="D4" s="127" t="s">
        <v>82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15</v>
      </c>
      <c r="L6" s="21"/>
    </row>
    <row r="7" s="1" customFormat="1" ht="16.5" customHeight="1">
      <c r="B7" s="21"/>
      <c r="E7" s="130" t="str">
        <f>'Rekapitulace stavby'!K6</f>
        <v>DEŠŤOVÁ KANALIZACE V OBCI LOCHENICE - VÝMĚNA V PŮVODNÍ TRASE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83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84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17</v>
      </c>
      <c r="E11" s="39"/>
      <c r="F11" s="133" t="s">
        <v>18</v>
      </c>
      <c r="G11" s="39"/>
      <c r="H11" s="39"/>
      <c r="I11" s="129" t="s">
        <v>19</v>
      </c>
      <c r="J11" s="133" t="s">
        <v>20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13</v>
      </c>
      <c r="G12" s="39"/>
      <c r="H12" s="39"/>
      <c r="I12" s="129" t="s">
        <v>22</v>
      </c>
      <c r="J12" s="134" t="str">
        <f>'Rekapitulace stavby'!AN8</f>
        <v>31. 1. 2022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24</v>
      </c>
      <c r="E14" s="39"/>
      <c r="F14" s="39"/>
      <c r="G14" s="39"/>
      <c r="H14" s="39"/>
      <c r="I14" s="129" t="s">
        <v>25</v>
      </c>
      <c r="J14" s="133" t="s">
        <v>20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26</v>
      </c>
      <c r="F15" s="39"/>
      <c r="G15" s="39"/>
      <c r="H15" s="39"/>
      <c r="I15" s="129" t="s">
        <v>27</v>
      </c>
      <c r="J15" s="133" t="s">
        <v>20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28</v>
      </c>
      <c r="E17" s="39"/>
      <c r="F17" s="39"/>
      <c r="G17" s="39"/>
      <c r="H17" s="39"/>
      <c r="I17" s="129" t="s">
        <v>25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27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30</v>
      </c>
      <c r="E20" s="39"/>
      <c r="F20" s="39"/>
      <c r="G20" s="39"/>
      <c r="H20" s="39"/>
      <c r="I20" s="129" t="s">
        <v>25</v>
      </c>
      <c r="J20" s="133" t="s">
        <v>20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31</v>
      </c>
      <c r="F21" s="39"/>
      <c r="G21" s="39"/>
      <c r="H21" s="39"/>
      <c r="I21" s="129" t="s">
        <v>27</v>
      </c>
      <c r="J21" s="133" t="s">
        <v>20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33</v>
      </c>
      <c r="E23" s="39"/>
      <c r="F23" s="39"/>
      <c r="G23" s="39"/>
      <c r="H23" s="39"/>
      <c r="I23" s="129" t="s">
        <v>25</v>
      </c>
      <c r="J23" s="133" t="s">
        <v>20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34</v>
      </c>
      <c r="F24" s="39"/>
      <c r="G24" s="39"/>
      <c r="H24" s="39"/>
      <c r="I24" s="129" t="s">
        <v>27</v>
      </c>
      <c r="J24" s="133" t="s">
        <v>20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35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20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37</v>
      </c>
      <c r="E30" s="39"/>
      <c r="F30" s="39"/>
      <c r="G30" s="39"/>
      <c r="H30" s="39"/>
      <c r="I30" s="39"/>
      <c r="J30" s="141">
        <f>ROUND(J88,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39</v>
      </c>
      <c r="G32" s="39"/>
      <c r="H32" s="39"/>
      <c r="I32" s="142" t="s">
        <v>38</v>
      </c>
      <c r="J32" s="142" t="s">
        <v>40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41</v>
      </c>
      <c r="E33" s="129" t="s">
        <v>42</v>
      </c>
      <c r="F33" s="144">
        <f>ROUND((SUM(BE88:BE438)),  2)</f>
        <v>0</v>
      </c>
      <c r="G33" s="39"/>
      <c r="H33" s="39"/>
      <c r="I33" s="145">
        <v>0.20999999999999999</v>
      </c>
      <c r="J33" s="144">
        <f>ROUND(((SUM(BE88:BE438))*I33),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43</v>
      </c>
      <c r="F34" s="144">
        <f>ROUND((SUM(BF88:BF438)),  2)</f>
        <v>0</v>
      </c>
      <c r="G34" s="39"/>
      <c r="H34" s="39"/>
      <c r="I34" s="145">
        <v>0.14999999999999999</v>
      </c>
      <c r="J34" s="144">
        <f>ROUND(((SUM(BF88:BF438))*I34),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44</v>
      </c>
      <c r="F35" s="144">
        <f>ROUND((SUM(BG88:BG438)),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45</v>
      </c>
      <c r="F36" s="144">
        <f>ROUND((SUM(BH88:BH438)),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46</v>
      </c>
      <c r="F37" s="144">
        <f>ROUND((SUM(BI88:BI438)),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15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DEŠŤOVÁ KANALIZACE V OBCI LOCHENICE - VÝMĚNA V PŮVODNÍ TRASE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DK - DK - Dešťová kanalizace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Lochenice</v>
      </c>
      <c r="G52" s="41"/>
      <c r="H52" s="41"/>
      <c r="I52" s="33" t="s">
        <v>22</v>
      </c>
      <c r="J52" s="73" t="str">
        <f>IF(J12="","",J12)</f>
        <v>31. 1. 2022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24</v>
      </c>
      <c r="D54" s="41"/>
      <c r="E54" s="41"/>
      <c r="F54" s="28" t="str">
        <f>E15</f>
        <v>Obec Lochenice, Lochenice 83, 503 02 Předměřice na</v>
      </c>
      <c r="G54" s="41"/>
      <c r="H54" s="41"/>
      <c r="I54" s="33" t="s">
        <v>30</v>
      </c>
      <c r="J54" s="37" t="str">
        <f>E21</f>
        <v>P-AQUA s.r.o., Jižní 870, 500 03 Hradec Králové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Ing. Tomáš Růžička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86</v>
      </c>
      <c r="D57" s="159"/>
      <c r="E57" s="159"/>
      <c r="F57" s="159"/>
      <c r="G57" s="159"/>
      <c r="H57" s="159"/>
      <c r="I57" s="159"/>
      <c r="J57" s="160" t="s">
        <v>87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2"/>
      <c r="C60" s="163"/>
      <c r="D60" s="164" t="s">
        <v>89</v>
      </c>
      <c r="E60" s="165"/>
      <c r="F60" s="165"/>
      <c r="G60" s="165"/>
      <c r="H60" s="165"/>
      <c r="I60" s="165"/>
      <c r="J60" s="166">
        <f>J89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90</v>
      </c>
      <c r="E61" s="171"/>
      <c r="F61" s="171"/>
      <c r="G61" s="171"/>
      <c r="H61" s="171"/>
      <c r="I61" s="171"/>
      <c r="J61" s="172">
        <f>J90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91</v>
      </c>
      <c r="E62" s="171"/>
      <c r="F62" s="171"/>
      <c r="G62" s="171"/>
      <c r="H62" s="171"/>
      <c r="I62" s="171"/>
      <c r="J62" s="172">
        <f>J340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92</v>
      </c>
      <c r="E63" s="171"/>
      <c r="F63" s="171"/>
      <c r="G63" s="171"/>
      <c r="H63" s="171"/>
      <c r="I63" s="171"/>
      <c r="J63" s="172">
        <f>J347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93</v>
      </c>
      <c r="E64" s="171"/>
      <c r="F64" s="171"/>
      <c r="G64" s="171"/>
      <c r="H64" s="171"/>
      <c r="I64" s="171"/>
      <c r="J64" s="172">
        <f>J368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94</v>
      </c>
      <c r="E65" s="171"/>
      <c r="F65" s="171"/>
      <c r="G65" s="171"/>
      <c r="H65" s="171"/>
      <c r="I65" s="171"/>
      <c r="J65" s="172">
        <f>J389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95</v>
      </c>
      <c r="E66" s="171"/>
      <c r="F66" s="171"/>
      <c r="G66" s="171"/>
      <c r="H66" s="171"/>
      <c r="I66" s="171"/>
      <c r="J66" s="172">
        <f>J422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96</v>
      </c>
      <c r="E67" s="171"/>
      <c r="F67" s="171"/>
      <c r="G67" s="171"/>
      <c r="H67" s="171"/>
      <c r="I67" s="171"/>
      <c r="J67" s="172">
        <f>J426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97</v>
      </c>
      <c r="E68" s="171"/>
      <c r="F68" s="171"/>
      <c r="G68" s="171"/>
      <c r="H68" s="171"/>
      <c r="I68" s="171"/>
      <c r="J68" s="172">
        <f>J436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1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1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98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15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57" t="str">
        <f>E7</f>
        <v>DEŠŤOVÁ KANALIZACE V OBCI LOCHENICE - VÝMĚNA V PŮVODNÍ TRASE</v>
      </c>
      <c r="F78" s="33"/>
      <c r="G78" s="33"/>
      <c r="H78" s="33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83</v>
      </c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DK - DK - Dešťová kanalizace</v>
      </c>
      <c r="F80" s="41"/>
      <c r="G80" s="41"/>
      <c r="H80" s="41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Lochenice</v>
      </c>
      <c r="G82" s="41"/>
      <c r="H82" s="41"/>
      <c r="I82" s="33" t="s">
        <v>22</v>
      </c>
      <c r="J82" s="73" t="str">
        <f>IF(J12="","",J12)</f>
        <v>31. 1. 2022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24</v>
      </c>
      <c r="D84" s="41"/>
      <c r="E84" s="41"/>
      <c r="F84" s="28" t="str">
        <f>E15</f>
        <v>Obec Lochenice, Lochenice 83, 503 02 Předměřice na</v>
      </c>
      <c r="G84" s="41"/>
      <c r="H84" s="41"/>
      <c r="I84" s="33" t="s">
        <v>30</v>
      </c>
      <c r="J84" s="37" t="str">
        <f>E21</f>
        <v>P-AQUA s.r.o., Jižní 870, 500 03 Hradec Králové</v>
      </c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IF(E18="","",E18)</f>
        <v>Vyplň údaj</v>
      </c>
      <c r="G85" s="41"/>
      <c r="H85" s="41"/>
      <c r="I85" s="33" t="s">
        <v>33</v>
      </c>
      <c r="J85" s="37" t="str">
        <f>E24</f>
        <v>Ing. Tomáš Růžička</v>
      </c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4"/>
      <c r="B87" s="175"/>
      <c r="C87" s="176" t="s">
        <v>99</v>
      </c>
      <c r="D87" s="177" t="s">
        <v>56</v>
      </c>
      <c r="E87" s="177" t="s">
        <v>52</v>
      </c>
      <c r="F87" s="177" t="s">
        <v>53</v>
      </c>
      <c r="G87" s="177" t="s">
        <v>100</v>
      </c>
      <c r="H87" s="177" t="s">
        <v>101</v>
      </c>
      <c r="I87" s="177" t="s">
        <v>102</v>
      </c>
      <c r="J87" s="177" t="s">
        <v>87</v>
      </c>
      <c r="K87" s="178" t="s">
        <v>103</v>
      </c>
      <c r="L87" s="179"/>
      <c r="M87" s="93" t="s">
        <v>20</v>
      </c>
      <c r="N87" s="94" t="s">
        <v>41</v>
      </c>
      <c r="O87" s="94" t="s">
        <v>104</v>
      </c>
      <c r="P87" s="94" t="s">
        <v>105</v>
      </c>
      <c r="Q87" s="94" t="s">
        <v>106</v>
      </c>
      <c r="R87" s="94" t="s">
        <v>107</v>
      </c>
      <c r="S87" s="94" t="s">
        <v>108</v>
      </c>
      <c r="T87" s="95" t="s">
        <v>109</v>
      </c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</row>
    <row r="88" s="2" customFormat="1" ht="22.8" customHeight="1">
      <c r="A88" s="39"/>
      <c r="B88" s="40"/>
      <c r="C88" s="100" t="s">
        <v>110</v>
      </c>
      <c r="D88" s="41"/>
      <c r="E88" s="41"/>
      <c r="F88" s="41"/>
      <c r="G88" s="41"/>
      <c r="H88" s="41"/>
      <c r="I88" s="41"/>
      <c r="J88" s="180">
        <f>BK88</f>
        <v>0</v>
      </c>
      <c r="K88" s="41"/>
      <c r="L88" s="45"/>
      <c r="M88" s="96"/>
      <c r="N88" s="181"/>
      <c r="O88" s="97"/>
      <c r="P88" s="182">
        <f>P89</f>
        <v>0</v>
      </c>
      <c r="Q88" s="97"/>
      <c r="R88" s="182">
        <f>R89</f>
        <v>1714.9544935439501</v>
      </c>
      <c r="S88" s="97"/>
      <c r="T88" s="183">
        <f>T89</f>
        <v>72.445999999999998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88</v>
      </c>
      <c r="BK88" s="184">
        <f>BK89</f>
        <v>0</v>
      </c>
    </row>
    <row r="89" s="12" customFormat="1" ht="25.92" customHeight="1">
      <c r="A89" s="12"/>
      <c r="B89" s="185"/>
      <c r="C89" s="186"/>
      <c r="D89" s="187" t="s">
        <v>70</v>
      </c>
      <c r="E89" s="188" t="s">
        <v>111</v>
      </c>
      <c r="F89" s="188" t="s">
        <v>112</v>
      </c>
      <c r="G89" s="186"/>
      <c r="H89" s="186"/>
      <c r="I89" s="189"/>
      <c r="J89" s="190">
        <f>BK89</f>
        <v>0</v>
      </c>
      <c r="K89" s="186"/>
      <c r="L89" s="191"/>
      <c r="M89" s="192"/>
      <c r="N89" s="193"/>
      <c r="O89" s="193"/>
      <c r="P89" s="194">
        <f>P90+P340+P347+P368+P389+P422+P426+P436</f>
        <v>0</v>
      </c>
      <c r="Q89" s="193"/>
      <c r="R89" s="194">
        <f>R90+R340+R347+R368+R389+R422+R426+R436</f>
        <v>1714.9544935439501</v>
      </c>
      <c r="S89" s="193"/>
      <c r="T89" s="195">
        <f>T90+T340+T347+T368+T389+T422+T426+T436</f>
        <v>72.445999999999998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6" t="s">
        <v>79</v>
      </c>
      <c r="AT89" s="197" t="s">
        <v>70</v>
      </c>
      <c r="AU89" s="197" t="s">
        <v>71</v>
      </c>
      <c r="AY89" s="196" t="s">
        <v>113</v>
      </c>
      <c r="BK89" s="198">
        <f>BK90+BK340+BK347+BK368+BK389+BK422+BK426+BK436</f>
        <v>0</v>
      </c>
    </row>
    <row r="90" s="12" customFormat="1" ht="22.8" customHeight="1">
      <c r="A90" s="12"/>
      <c r="B90" s="185"/>
      <c r="C90" s="186"/>
      <c r="D90" s="187" t="s">
        <v>70</v>
      </c>
      <c r="E90" s="199" t="s">
        <v>79</v>
      </c>
      <c r="F90" s="199" t="s">
        <v>114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SUM(P91:P339)</f>
        <v>0</v>
      </c>
      <c r="Q90" s="193"/>
      <c r="R90" s="194">
        <f>SUM(R91:R339)</f>
        <v>1475.4197735752</v>
      </c>
      <c r="S90" s="193"/>
      <c r="T90" s="195">
        <f>SUM(T91:T339)</f>
        <v>72.445999999999998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79</v>
      </c>
      <c r="AT90" s="197" t="s">
        <v>70</v>
      </c>
      <c r="AU90" s="197" t="s">
        <v>79</v>
      </c>
      <c r="AY90" s="196" t="s">
        <v>113</v>
      </c>
      <c r="BK90" s="198">
        <f>SUM(BK91:BK339)</f>
        <v>0</v>
      </c>
    </row>
    <row r="91" s="2" customFormat="1" ht="37.8" customHeight="1">
      <c r="A91" s="39"/>
      <c r="B91" s="40"/>
      <c r="C91" s="201" t="s">
        <v>79</v>
      </c>
      <c r="D91" s="201" t="s">
        <v>115</v>
      </c>
      <c r="E91" s="202" t="s">
        <v>116</v>
      </c>
      <c r="F91" s="203" t="s">
        <v>117</v>
      </c>
      <c r="G91" s="204" t="s">
        <v>118</v>
      </c>
      <c r="H91" s="205">
        <v>81.400000000000006</v>
      </c>
      <c r="I91" s="206"/>
      <c r="J91" s="205">
        <f>ROUND(I91*H91,2)</f>
        <v>0</v>
      </c>
      <c r="K91" s="203" t="s">
        <v>119</v>
      </c>
      <c r="L91" s="45"/>
      <c r="M91" s="207" t="s">
        <v>20</v>
      </c>
      <c r="N91" s="208" t="s">
        <v>42</v>
      </c>
      <c r="O91" s="85"/>
      <c r="P91" s="209">
        <f>O91*H91</f>
        <v>0</v>
      </c>
      <c r="Q91" s="209">
        <v>0</v>
      </c>
      <c r="R91" s="209">
        <f>Q91*H91</f>
        <v>0</v>
      </c>
      <c r="S91" s="209">
        <v>0.29999999999999999</v>
      </c>
      <c r="T91" s="210">
        <f>S91*H91</f>
        <v>24.420000000000002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1" t="s">
        <v>120</v>
      </c>
      <c r="AT91" s="211" t="s">
        <v>115</v>
      </c>
      <c r="AU91" s="211" t="s">
        <v>81</v>
      </c>
      <c r="AY91" s="18" t="s">
        <v>113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8" t="s">
        <v>79</v>
      </c>
      <c r="BK91" s="212">
        <f>ROUND(I91*H91,2)</f>
        <v>0</v>
      </c>
      <c r="BL91" s="18" t="s">
        <v>120</v>
      </c>
      <c r="BM91" s="211" t="s">
        <v>121</v>
      </c>
    </row>
    <row r="92" s="2" customFormat="1">
      <c r="A92" s="39"/>
      <c r="B92" s="40"/>
      <c r="C92" s="41"/>
      <c r="D92" s="213" t="s">
        <v>122</v>
      </c>
      <c r="E92" s="41"/>
      <c r="F92" s="214" t="s">
        <v>123</v>
      </c>
      <c r="G92" s="41"/>
      <c r="H92" s="41"/>
      <c r="I92" s="215"/>
      <c r="J92" s="41"/>
      <c r="K92" s="41"/>
      <c r="L92" s="45"/>
      <c r="M92" s="216"/>
      <c r="N92" s="217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122</v>
      </c>
      <c r="AU92" s="18" t="s">
        <v>81</v>
      </c>
    </row>
    <row r="93" s="2" customFormat="1">
      <c r="A93" s="39"/>
      <c r="B93" s="40"/>
      <c r="C93" s="41"/>
      <c r="D93" s="218" t="s">
        <v>124</v>
      </c>
      <c r="E93" s="41"/>
      <c r="F93" s="219" t="s">
        <v>125</v>
      </c>
      <c r="G93" s="41"/>
      <c r="H93" s="41"/>
      <c r="I93" s="215"/>
      <c r="J93" s="41"/>
      <c r="K93" s="41"/>
      <c r="L93" s="45"/>
      <c r="M93" s="216"/>
      <c r="N93" s="217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81</v>
      </c>
    </row>
    <row r="94" s="13" customFormat="1">
      <c r="A94" s="13"/>
      <c r="B94" s="220"/>
      <c r="C94" s="221"/>
      <c r="D94" s="218" t="s">
        <v>126</v>
      </c>
      <c r="E94" s="222" t="s">
        <v>20</v>
      </c>
      <c r="F94" s="223" t="s">
        <v>127</v>
      </c>
      <c r="G94" s="221"/>
      <c r="H94" s="224">
        <v>81.400000000000006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126</v>
      </c>
      <c r="AU94" s="230" t="s">
        <v>81</v>
      </c>
      <c r="AV94" s="13" t="s">
        <v>81</v>
      </c>
      <c r="AW94" s="13" t="s">
        <v>32</v>
      </c>
      <c r="AX94" s="13" t="s">
        <v>79</v>
      </c>
      <c r="AY94" s="230" t="s">
        <v>113</v>
      </c>
    </row>
    <row r="95" s="2" customFormat="1" ht="37.8" customHeight="1">
      <c r="A95" s="39"/>
      <c r="B95" s="40"/>
      <c r="C95" s="201" t="s">
        <v>81</v>
      </c>
      <c r="D95" s="201" t="s">
        <v>115</v>
      </c>
      <c r="E95" s="202" t="s">
        <v>128</v>
      </c>
      <c r="F95" s="203" t="s">
        <v>129</v>
      </c>
      <c r="G95" s="204" t="s">
        <v>118</v>
      </c>
      <c r="H95" s="205">
        <v>81.400000000000006</v>
      </c>
      <c r="I95" s="206"/>
      <c r="J95" s="205">
        <f>ROUND(I95*H95,2)</f>
        <v>0</v>
      </c>
      <c r="K95" s="203" t="s">
        <v>119</v>
      </c>
      <c r="L95" s="45"/>
      <c r="M95" s="207" t="s">
        <v>20</v>
      </c>
      <c r="N95" s="208" t="s">
        <v>42</v>
      </c>
      <c r="O95" s="85"/>
      <c r="P95" s="209">
        <f>O95*H95</f>
        <v>0</v>
      </c>
      <c r="Q95" s="209">
        <v>0</v>
      </c>
      <c r="R95" s="209">
        <f>Q95*H95</f>
        <v>0</v>
      </c>
      <c r="S95" s="209">
        <v>0.28999999999999998</v>
      </c>
      <c r="T95" s="210">
        <f>S95*H95</f>
        <v>23.606000000000002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1" t="s">
        <v>120</v>
      </c>
      <c r="AT95" s="211" t="s">
        <v>115</v>
      </c>
      <c r="AU95" s="211" t="s">
        <v>81</v>
      </c>
      <c r="AY95" s="18" t="s">
        <v>113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8" t="s">
        <v>79</v>
      </c>
      <c r="BK95" s="212">
        <f>ROUND(I95*H95,2)</f>
        <v>0</v>
      </c>
      <c r="BL95" s="18" t="s">
        <v>120</v>
      </c>
      <c r="BM95" s="211" t="s">
        <v>130</v>
      </c>
    </row>
    <row r="96" s="2" customFormat="1">
      <c r="A96" s="39"/>
      <c r="B96" s="40"/>
      <c r="C96" s="41"/>
      <c r="D96" s="213" t="s">
        <v>122</v>
      </c>
      <c r="E96" s="41"/>
      <c r="F96" s="214" t="s">
        <v>131</v>
      </c>
      <c r="G96" s="41"/>
      <c r="H96" s="41"/>
      <c r="I96" s="215"/>
      <c r="J96" s="41"/>
      <c r="K96" s="41"/>
      <c r="L96" s="45"/>
      <c r="M96" s="216"/>
      <c r="N96" s="21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122</v>
      </c>
      <c r="AU96" s="18" t="s">
        <v>81</v>
      </c>
    </row>
    <row r="97" s="2" customFormat="1">
      <c r="A97" s="39"/>
      <c r="B97" s="40"/>
      <c r="C97" s="41"/>
      <c r="D97" s="218" t="s">
        <v>124</v>
      </c>
      <c r="E97" s="41"/>
      <c r="F97" s="219" t="s">
        <v>125</v>
      </c>
      <c r="G97" s="41"/>
      <c r="H97" s="41"/>
      <c r="I97" s="215"/>
      <c r="J97" s="41"/>
      <c r="K97" s="41"/>
      <c r="L97" s="45"/>
      <c r="M97" s="216"/>
      <c r="N97" s="217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81</v>
      </c>
    </row>
    <row r="98" s="13" customFormat="1">
      <c r="A98" s="13"/>
      <c r="B98" s="220"/>
      <c r="C98" s="221"/>
      <c r="D98" s="218" t="s">
        <v>126</v>
      </c>
      <c r="E98" s="222" t="s">
        <v>20</v>
      </c>
      <c r="F98" s="223" t="s">
        <v>127</v>
      </c>
      <c r="G98" s="221"/>
      <c r="H98" s="224">
        <v>81.400000000000006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126</v>
      </c>
      <c r="AU98" s="230" t="s">
        <v>81</v>
      </c>
      <c r="AV98" s="13" t="s">
        <v>81</v>
      </c>
      <c r="AW98" s="13" t="s">
        <v>32</v>
      </c>
      <c r="AX98" s="13" t="s">
        <v>79</v>
      </c>
      <c r="AY98" s="230" t="s">
        <v>113</v>
      </c>
    </row>
    <row r="99" s="2" customFormat="1" ht="37.8" customHeight="1">
      <c r="A99" s="39"/>
      <c r="B99" s="40"/>
      <c r="C99" s="201" t="s">
        <v>132</v>
      </c>
      <c r="D99" s="201" t="s">
        <v>115</v>
      </c>
      <c r="E99" s="202" t="s">
        <v>133</v>
      </c>
      <c r="F99" s="203" t="s">
        <v>134</v>
      </c>
      <c r="G99" s="204" t="s">
        <v>118</v>
      </c>
      <c r="H99" s="205">
        <v>111</v>
      </c>
      <c r="I99" s="206"/>
      <c r="J99" s="205">
        <f>ROUND(I99*H99,2)</f>
        <v>0</v>
      </c>
      <c r="K99" s="203" t="s">
        <v>119</v>
      </c>
      <c r="L99" s="45"/>
      <c r="M99" s="207" t="s">
        <v>20</v>
      </c>
      <c r="N99" s="208" t="s">
        <v>42</v>
      </c>
      <c r="O99" s="85"/>
      <c r="P99" s="209">
        <f>O99*H99</f>
        <v>0</v>
      </c>
      <c r="Q99" s="209">
        <v>0</v>
      </c>
      <c r="R99" s="209">
        <f>Q99*H99</f>
        <v>0</v>
      </c>
      <c r="S99" s="209">
        <v>0.22</v>
      </c>
      <c r="T99" s="210">
        <f>S99*H99</f>
        <v>24.420000000000002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1" t="s">
        <v>120</v>
      </c>
      <c r="AT99" s="211" t="s">
        <v>115</v>
      </c>
      <c r="AU99" s="211" t="s">
        <v>81</v>
      </c>
      <c r="AY99" s="18" t="s">
        <v>113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8" t="s">
        <v>79</v>
      </c>
      <c r="BK99" s="212">
        <f>ROUND(I99*H99,2)</f>
        <v>0</v>
      </c>
      <c r="BL99" s="18" t="s">
        <v>120</v>
      </c>
      <c r="BM99" s="211" t="s">
        <v>135</v>
      </c>
    </row>
    <row r="100" s="2" customFormat="1">
      <c r="A100" s="39"/>
      <c r="B100" s="40"/>
      <c r="C100" s="41"/>
      <c r="D100" s="213" t="s">
        <v>122</v>
      </c>
      <c r="E100" s="41"/>
      <c r="F100" s="214" t="s">
        <v>136</v>
      </c>
      <c r="G100" s="41"/>
      <c r="H100" s="41"/>
      <c r="I100" s="215"/>
      <c r="J100" s="41"/>
      <c r="K100" s="41"/>
      <c r="L100" s="45"/>
      <c r="M100" s="216"/>
      <c r="N100" s="217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122</v>
      </c>
      <c r="AU100" s="18" t="s">
        <v>81</v>
      </c>
    </row>
    <row r="101" s="2" customFormat="1">
      <c r="A101" s="39"/>
      <c r="B101" s="40"/>
      <c r="C101" s="41"/>
      <c r="D101" s="218" t="s">
        <v>124</v>
      </c>
      <c r="E101" s="41"/>
      <c r="F101" s="219" t="s">
        <v>125</v>
      </c>
      <c r="G101" s="41"/>
      <c r="H101" s="41"/>
      <c r="I101" s="215"/>
      <c r="J101" s="41"/>
      <c r="K101" s="41"/>
      <c r="L101" s="45"/>
      <c r="M101" s="216"/>
      <c r="N101" s="217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124</v>
      </c>
      <c r="AU101" s="18" t="s">
        <v>81</v>
      </c>
    </row>
    <row r="102" s="13" customFormat="1">
      <c r="A102" s="13"/>
      <c r="B102" s="220"/>
      <c r="C102" s="221"/>
      <c r="D102" s="218" t="s">
        <v>126</v>
      </c>
      <c r="E102" s="222" t="s">
        <v>20</v>
      </c>
      <c r="F102" s="223" t="s">
        <v>137</v>
      </c>
      <c r="G102" s="221"/>
      <c r="H102" s="224">
        <v>111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126</v>
      </c>
      <c r="AU102" s="230" t="s">
        <v>81</v>
      </c>
      <c r="AV102" s="13" t="s">
        <v>81</v>
      </c>
      <c r="AW102" s="13" t="s">
        <v>32</v>
      </c>
      <c r="AX102" s="13" t="s">
        <v>79</v>
      </c>
      <c r="AY102" s="230" t="s">
        <v>113</v>
      </c>
    </row>
    <row r="103" s="2" customFormat="1" ht="16.5" customHeight="1">
      <c r="A103" s="39"/>
      <c r="B103" s="40"/>
      <c r="C103" s="201" t="s">
        <v>120</v>
      </c>
      <c r="D103" s="201" t="s">
        <v>115</v>
      </c>
      <c r="E103" s="202" t="s">
        <v>138</v>
      </c>
      <c r="F103" s="203" t="s">
        <v>139</v>
      </c>
      <c r="G103" s="204" t="s">
        <v>140</v>
      </c>
      <c r="H103" s="205">
        <v>70</v>
      </c>
      <c r="I103" s="206"/>
      <c r="J103" s="205">
        <f>ROUND(I103*H103,2)</f>
        <v>0</v>
      </c>
      <c r="K103" s="203" t="s">
        <v>119</v>
      </c>
      <c r="L103" s="45"/>
      <c r="M103" s="207" t="s">
        <v>20</v>
      </c>
      <c r="N103" s="208" t="s">
        <v>42</v>
      </c>
      <c r="O103" s="85"/>
      <c r="P103" s="209">
        <f>O103*H103</f>
        <v>0</v>
      </c>
      <c r="Q103" s="209">
        <v>3.2634E-05</v>
      </c>
      <c r="R103" s="209">
        <f>Q103*H103</f>
        <v>0.0022843799999999999</v>
      </c>
      <c r="S103" s="209">
        <v>0</v>
      </c>
      <c r="T103" s="21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1" t="s">
        <v>120</v>
      </c>
      <c r="AT103" s="211" t="s">
        <v>115</v>
      </c>
      <c r="AU103" s="211" t="s">
        <v>81</v>
      </c>
      <c r="AY103" s="18" t="s">
        <v>113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8" t="s">
        <v>79</v>
      </c>
      <c r="BK103" s="212">
        <f>ROUND(I103*H103,2)</f>
        <v>0</v>
      </c>
      <c r="BL103" s="18" t="s">
        <v>120</v>
      </c>
      <c r="BM103" s="211" t="s">
        <v>141</v>
      </c>
    </row>
    <row r="104" s="2" customFormat="1">
      <c r="A104" s="39"/>
      <c r="B104" s="40"/>
      <c r="C104" s="41"/>
      <c r="D104" s="213" t="s">
        <v>122</v>
      </c>
      <c r="E104" s="41"/>
      <c r="F104" s="214" t="s">
        <v>142</v>
      </c>
      <c r="G104" s="41"/>
      <c r="H104" s="41"/>
      <c r="I104" s="215"/>
      <c r="J104" s="41"/>
      <c r="K104" s="41"/>
      <c r="L104" s="45"/>
      <c r="M104" s="216"/>
      <c r="N104" s="21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122</v>
      </c>
      <c r="AU104" s="18" t="s">
        <v>81</v>
      </c>
    </row>
    <row r="105" s="2" customFormat="1">
      <c r="A105" s="39"/>
      <c r="B105" s="40"/>
      <c r="C105" s="41"/>
      <c r="D105" s="218" t="s">
        <v>124</v>
      </c>
      <c r="E105" s="41"/>
      <c r="F105" s="219" t="s">
        <v>143</v>
      </c>
      <c r="G105" s="41"/>
      <c r="H105" s="41"/>
      <c r="I105" s="215"/>
      <c r="J105" s="41"/>
      <c r="K105" s="41"/>
      <c r="L105" s="45"/>
      <c r="M105" s="216"/>
      <c r="N105" s="217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124</v>
      </c>
      <c r="AU105" s="18" t="s">
        <v>81</v>
      </c>
    </row>
    <row r="106" s="2" customFormat="1" ht="24.15" customHeight="1">
      <c r="A106" s="39"/>
      <c r="B106" s="40"/>
      <c r="C106" s="201" t="s">
        <v>144</v>
      </c>
      <c r="D106" s="201" t="s">
        <v>115</v>
      </c>
      <c r="E106" s="202" t="s">
        <v>145</v>
      </c>
      <c r="F106" s="203" t="s">
        <v>146</v>
      </c>
      <c r="G106" s="204" t="s">
        <v>147</v>
      </c>
      <c r="H106" s="205">
        <v>10</v>
      </c>
      <c r="I106" s="206"/>
      <c r="J106" s="205">
        <f>ROUND(I106*H106,2)</f>
        <v>0</v>
      </c>
      <c r="K106" s="203" t="s">
        <v>119</v>
      </c>
      <c r="L106" s="45"/>
      <c r="M106" s="207" t="s">
        <v>20</v>
      </c>
      <c r="N106" s="208" t="s">
        <v>42</v>
      </c>
      <c r="O106" s="8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1" t="s">
        <v>120</v>
      </c>
      <c r="AT106" s="211" t="s">
        <v>115</v>
      </c>
      <c r="AU106" s="211" t="s">
        <v>81</v>
      </c>
      <c r="AY106" s="18" t="s">
        <v>113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8" t="s">
        <v>79</v>
      </c>
      <c r="BK106" s="212">
        <f>ROUND(I106*H106,2)</f>
        <v>0</v>
      </c>
      <c r="BL106" s="18" t="s">
        <v>120</v>
      </c>
      <c r="BM106" s="211" t="s">
        <v>148</v>
      </c>
    </row>
    <row r="107" s="2" customFormat="1">
      <c r="A107" s="39"/>
      <c r="B107" s="40"/>
      <c r="C107" s="41"/>
      <c r="D107" s="213" t="s">
        <v>122</v>
      </c>
      <c r="E107" s="41"/>
      <c r="F107" s="214" t="s">
        <v>149</v>
      </c>
      <c r="G107" s="41"/>
      <c r="H107" s="41"/>
      <c r="I107" s="215"/>
      <c r="J107" s="41"/>
      <c r="K107" s="41"/>
      <c r="L107" s="45"/>
      <c r="M107" s="216"/>
      <c r="N107" s="217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122</v>
      </c>
      <c r="AU107" s="18" t="s">
        <v>81</v>
      </c>
    </row>
    <row r="108" s="2" customFormat="1">
      <c r="A108" s="39"/>
      <c r="B108" s="40"/>
      <c r="C108" s="41"/>
      <c r="D108" s="218" t="s">
        <v>124</v>
      </c>
      <c r="E108" s="41"/>
      <c r="F108" s="219" t="s">
        <v>143</v>
      </c>
      <c r="G108" s="41"/>
      <c r="H108" s="41"/>
      <c r="I108" s="215"/>
      <c r="J108" s="41"/>
      <c r="K108" s="41"/>
      <c r="L108" s="45"/>
      <c r="M108" s="216"/>
      <c r="N108" s="21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124</v>
      </c>
      <c r="AU108" s="18" t="s">
        <v>81</v>
      </c>
    </row>
    <row r="109" s="2" customFormat="1" ht="49.05" customHeight="1">
      <c r="A109" s="39"/>
      <c r="B109" s="40"/>
      <c r="C109" s="201" t="s">
        <v>150</v>
      </c>
      <c r="D109" s="201" t="s">
        <v>115</v>
      </c>
      <c r="E109" s="202" t="s">
        <v>151</v>
      </c>
      <c r="F109" s="203" t="s">
        <v>152</v>
      </c>
      <c r="G109" s="204" t="s">
        <v>153</v>
      </c>
      <c r="H109" s="205">
        <v>34.100000000000001</v>
      </c>
      <c r="I109" s="206"/>
      <c r="J109" s="205">
        <f>ROUND(I109*H109,2)</f>
        <v>0</v>
      </c>
      <c r="K109" s="203" t="s">
        <v>119</v>
      </c>
      <c r="L109" s="45"/>
      <c r="M109" s="207" t="s">
        <v>20</v>
      </c>
      <c r="N109" s="208" t="s">
        <v>42</v>
      </c>
      <c r="O109" s="85"/>
      <c r="P109" s="209">
        <f>O109*H109</f>
        <v>0</v>
      </c>
      <c r="Q109" s="209">
        <v>0.036904300000000001</v>
      </c>
      <c r="R109" s="209">
        <f>Q109*H109</f>
        <v>1.2584366300000001</v>
      </c>
      <c r="S109" s="209">
        <v>0</v>
      </c>
      <c r="T109" s="210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1" t="s">
        <v>120</v>
      </c>
      <c r="AT109" s="211" t="s">
        <v>115</v>
      </c>
      <c r="AU109" s="211" t="s">
        <v>81</v>
      </c>
      <c r="AY109" s="18" t="s">
        <v>113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8" t="s">
        <v>79</v>
      </c>
      <c r="BK109" s="212">
        <f>ROUND(I109*H109,2)</f>
        <v>0</v>
      </c>
      <c r="BL109" s="18" t="s">
        <v>120</v>
      </c>
      <c r="BM109" s="211" t="s">
        <v>154</v>
      </c>
    </row>
    <row r="110" s="2" customFormat="1">
      <c r="A110" s="39"/>
      <c r="B110" s="40"/>
      <c r="C110" s="41"/>
      <c r="D110" s="213" t="s">
        <v>122</v>
      </c>
      <c r="E110" s="41"/>
      <c r="F110" s="214" t="s">
        <v>155</v>
      </c>
      <c r="G110" s="41"/>
      <c r="H110" s="41"/>
      <c r="I110" s="215"/>
      <c r="J110" s="41"/>
      <c r="K110" s="41"/>
      <c r="L110" s="45"/>
      <c r="M110" s="216"/>
      <c r="N110" s="217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122</v>
      </c>
      <c r="AU110" s="18" t="s">
        <v>81</v>
      </c>
    </row>
    <row r="111" s="2" customFormat="1">
      <c r="A111" s="39"/>
      <c r="B111" s="40"/>
      <c r="C111" s="41"/>
      <c r="D111" s="218" t="s">
        <v>124</v>
      </c>
      <c r="E111" s="41"/>
      <c r="F111" s="219" t="s">
        <v>156</v>
      </c>
      <c r="G111" s="41"/>
      <c r="H111" s="41"/>
      <c r="I111" s="215"/>
      <c r="J111" s="41"/>
      <c r="K111" s="41"/>
      <c r="L111" s="45"/>
      <c r="M111" s="216"/>
      <c r="N111" s="217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124</v>
      </c>
      <c r="AU111" s="18" t="s">
        <v>81</v>
      </c>
    </row>
    <row r="112" s="13" customFormat="1">
      <c r="A112" s="13"/>
      <c r="B112" s="220"/>
      <c r="C112" s="221"/>
      <c r="D112" s="218" t="s">
        <v>126</v>
      </c>
      <c r="E112" s="222" t="s">
        <v>20</v>
      </c>
      <c r="F112" s="223" t="s">
        <v>157</v>
      </c>
      <c r="G112" s="221"/>
      <c r="H112" s="224">
        <v>13.199999999999999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0" t="s">
        <v>126</v>
      </c>
      <c r="AU112" s="230" t="s">
        <v>81</v>
      </c>
      <c r="AV112" s="13" t="s">
        <v>81</v>
      </c>
      <c r="AW112" s="13" t="s">
        <v>32</v>
      </c>
      <c r="AX112" s="13" t="s">
        <v>71</v>
      </c>
      <c r="AY112" s="230" t="s">
        <v>113</v>
      </c>
    </row>
    <row r="113" s="13" customFormat="1">
      <c r="A113" s="13"/>
      <c r="B113" s="220"/>
      <c r="C113" s="221"/>
      <c r="D113" s="218" t="s">
        <v>126</v>
      </c>
      <c r="E113" s="222" t="s">
        <v>20</v>
      </c>
      <c r="F113" s="223" t="s">
        <v>158</v>
      </c>
      <c r="G113" s="221"/>
      <c r="H113" s="224">
        <v>20.899999999999999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126</v>
      </c>
      <c r="AU113" s="230" t="s">
        <v>81</v>
      </c>
      <c r="AV113" s="13" t="s">
        <v>81</v>
      </c>
      <c r="AW113" s="13" t="s">
        <v>32</v>
      </c>
      <c r="AX113" s="13" t="s">
        <v>71</v>
      </c>
      <c r="AY113" s="230" t="s">
        <v>113</v>
      </c>
    </row>
    <row r="114" s="14" customFormat="1">
      <c r="A114" s="14"/>
      <c r="B114" s="231"/>
      <c r="C114" s="232"/>
      <c r="D114" s="218" t="s">
        <v>126</v>
      </c>
      <c r="E114" s="233" t="s">
        <v>20</v>
      </c>
      <c r="F114" s="234" t="s">
        <v>159</v>
      </c>
      <c r="G114" s="232"/>
      <c r="H114" s="235">
        <v>34.100000000000001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126</v>
      </c>
      <c r="AU114" s="241" t="s">
        <v>81</v>
      </c>
      <c r="AV114" s="14" t="s">
        <v>120</v>
      </c>
      <c r="AW114" s="14" t="s">
        <v>32</v>
      </c>
      <c r="AX114" s="14" t="s">
        <v>79</v>
      </c>
      <c r="AY114" s="241" t="s">
        <v>113</v>
      </c>
    </row>
    <row r="115" s="2" customFormat="1" ht="49.05" customHeight="1">
      <c r="A115" s="39"/>
      <c r="B115" s="40"/>
      <c r="C115" s="201" t="s">
        <v>160</v>
      </c>
      <c r="D115" s="201" t="s">
        <v>115</v>
      </c>
      <c r="E115" s="202" t="s">
        <v>161</v>
      </c>
      <c r="F115" s="203" t="s">
        <v>162</v>
      </c>
      <c r="G115" s="204" t="s">
        <v>153</v>
      </c>
      <c r="H115" s="205">
        <v>1.1000000000000001</v>
      </c>
      <c r="I115" s="206"/>
      <c r="J115" s="205">
        <f>ROUND(I115*H115,2)</f>
        <v>0</v>
      </c>
      <c r="K115" s="203" t="s">
        <v>119</v>
      </c>
      <c r="L115" s="45"/>
      <c r="M115" s="207" t="s">
        <v>20</v>
      </c>
      <c r="N115" s="208" t="s">
        <v>42</v>
      </c>
      <c r="O115" s="85"/>
      <c r="P115" s="209">
        <f>O115*H115</f>
        <v>0</v>
      </c>
      <c r="Q115" s="209">
        <v>0.0086767000000000007</v>
      </c>
      <c r="R115" s="209">
        <f>Q115*H115</f>
        <v>0.0095443700000000017</v>
      </c>
      <c r="S115" s="209">
        <v>0</v>
      </c>
      <c r="T115" s="210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1" t="s">
        <v>120</v>
      </c>
      <c r="AT115" s="211" t="s">
        <v>115</v>
      </c>
      <c r="AU115" s="211" t="s">
        <v>81</v>
      </c>
      <c r="AY115" s="18" t="s">
        <v>113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8" t="s">
        <v>79</v>
      </c>
      <c r="BK115" s="212">
        <f>ROUND(I115*H115,2)</f>
        <v>0</v>
      </c>
      <c r="BL115" s="18" t="s">
        <v>120</v>
      </c>
      <c r="BM115" s="211" t="s">
        <v>163</v>
      </c>
    </row>
    <row r="116" s="2" customFormat="1">
      <c r="A116" s="39"/>
      <c r="B116" s="40"/>
      <c r="C116" s="41"/>
      <c r="D116" s="213" t="s">
        <v>122</v>
      </c>
      <c r="E116" s="41"/>
      <c r="F116" s="214" t="s">
        <v>164</v>
      </c>
      <c r="G116" s="41"/>
      <c r="H116" s="41"/>
      <c r="I116" s="215"/>
      <c r="J116" s="41"/>
      <c r="K116" s="41"/>
      <c r="L116" s="45"/>
      <c r="M116" s="216"/>
      <c r="N116" s="217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122</v>
      </c>
      <c r="AU116" s="18" t="s">
        <v>81</v>
      </c>
    </row>
    <row r="117" s="2" customFormat="1">
      <c r="A117" s="39"/>
      <c r="B117" s="40"/>
      <c r="C117" s="41"/>
      <c r="D117" s="218" t="s">
        <v>124</v>
      </c>
      <c r="E117" s="41"/>
      <c r="F117" s="219" t="s">
        <v>156</v>
      </c>
      <c r="G117" s="41"/>
      <c r="H117" s="41"/>
      <c r="I117" s="215"/>
      <c r="J117" s="41"/>
      <c r="K117" s="41"/>
      <c r="L117" s="45"/>
      <c r="M117" s="216"/>
      <c r="N117" s="217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124</v>
      </c>
      <c r="AU117" s="18" t="s">
        <v>81</v>
      </c>
    </row>
    <row r="118" s="13" customFormat="1">
      <c r="A118" s="13"/>
      <c r="B118" s="220"/>
      <c r="C118" s="221"/>
      <c r="D118" s="218" t="s">
        <v>126</v>
      </c>
      <c r="E118" s="222" t="s">
        <v>20</v>
      </c>
      <c r="F118" s="223" t="s">
        <v>165</v>
      </c>
      <c r="G118" s="221"/>
      <c r="H118" s="224">
        <v>1.1000000000000001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126</v>
      </c>
      <c r="AU118" s="230" t="s">
        <v>81</v>
      </c>
      <c r="AV118" s="13" t="s">
        <v>81</v>
      </c>
      <c r="AW118" s="13" t="s">
        <v>32</v>
      </c>
      <c r="AX118" s="13" t="s">
        <v>79</v>
      </c>
      <c r="AY118" s="230" t="s">
        <v>113</v>
      </c>
    </row>
    <row r="119" s="2" customFormat="1" ht="49.05" customHeight="1">
      <c r="A119" s="39"/>
      <c r="B119" s="40"/>
      <c r="C119" s="201" t="s">
        <v>166</v>
      </c>
      <c r="D119" s="201" t="s">
        <v>115</v>
      </c>
      <c r="E119" s="202" t="s">
        <v>167</v>
      </c>
      <c r="F119" s="203" t="s">
        <v>168</v>
      </c>
      <c r="G119" s="204" t="s">
        <v>153</v>
      </c>
      <c r="H119" s="205">
        <v>22</v>
      </c>
      <c r="I119" s="206"/>
      <c r="J119" s="205">
        <f>ROUND(I119*H119,2)</f>
        <v>0</v>
      </c>
      <c r="K119" s="203" t="s">
        <v>119</v>
      </c>
      <c r="L119" s="45"/>
      <c r="M119" s="207" t="s">
        <v>20</v>
      </c>
      <c r="N119" s="208" t="s">
        <v>42</v>
      </c>
      <c r="O119" s="85"/>
      <c r="P119" s="209">
        <f>O119*H119</f>
        <v>0</v>
      </c>
      <c r="Q119" s="209">
        <v>0.036904300000000001</v>
      </c>
      <c r="R119" s="209">
        <f>Q119*H119</f>
        <v>0.81189460000000002</v>
      </c>
      <c r="S119" s="209">
        <v>0</v>
      </c>
      <c r="T119" s="21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1" t="s">
        <v>120</v>
      </c>
      <c r="AT119" s="211" t="s">
        <v>115</v>
      </c>
      <c r="AU119" s="211" t="s">
        <v>81</v>
      </c>
      <c r="AY119" s="18" t="s">
        <v>113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8" t="s">
        <v>79</v>
      </c>
      <c r="BK119" s="212">
        <f>ROUND(I119*H119,2)</f>
        <v>0</v>
      </c>
      <c r="BL119" s="18" t="s">
        <v>120</v>
      </c>
      <c r="BM119" s="211" t="s">
        <v>169</v>
      </c>
    </row>
    <row r="120" s="2" customFormat="1">
      <c r="A120" s="39"/>
      <c r="B120" s="40"/>
      <c r="C120" s="41"/>
      <c r="D120" s="213" t="s">
        <v>122</v>
      </c>
      <c r="E120" s="41"/>
      <c r="F120" s="214" t="s">
        <v>170</v>
      </c>
      <c r="G120" s="41"/>
      <c r="H120" s="41"/>
      <c r="I120" s="215"/>
      <c r="J120" s="41"/>
      <c r="K120" s="41"/>
      <c r="L120" s="45"/>
      <c r="M120" s="216"/>
      <c r="N120" s="217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122</v>
      </c>
      <c r="AU120" s="18" t="s">
        <v>81</v>
      </c>
    </row>
    <row r="121" s="2" customFormat="1">
      <c r="A121" s="39"/>
      <c r="B121" s="40"/>
      <c r="C121" s="41"/>
      <c r="D121" s="218" t="s">
        <v>124</v>
      </c>
      <c r="E121" s="41"/>
      <c r="F121" s="219" t="s">
        <v>156</v>
      </c>
      <c r="G121" s="41"/>
      <c r="H121" s="41"/>
      <c r="I121" s="215"/>
      <c r="J121" s="41"/>
      <c r="K121" s="41"/>
      <c r="L121" s="45"/>
      <c r="M121" s="216"/>
      <c r="N121" s="217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124</v>
      </c>
      <c r="AU121" s="18" t="s">
        <v>81</v>
      </c>
    </row>
    <row r="122" s="13" customFormat="1">
      <c r="A122" s="13"/>
      <c r="B122" s="220"/>
      <c r="C122" s="221"/>
      <c r="D122" s="218" t="s">
        <v>126</v>
      </c>
      <c r="E122" s="222" t="s">
        <v>20</v>
      </c>
      <c r="F122" s="223" t="s">
        <v>171</v>
      </c>
      <c r="G122" s="221"/>
      <c r="H122" s="224">
        <v>22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126</v>
      </c>
      <c r="AU122" s="230" t="s">
        <v>81</v>
      </c>
      <c r="AV122" s="13" t="s">
        <v>81</v>
      </c>
      <c r="AW122" s="13" t="s">
        <v>32</v>
      </c>
      <c r="AX122" s="13" t="s">
        <v>79</v>
      </c>
      <c r="AY122" s="230" t="s">
        <v>113</v>
      </c>
    </row>
    <row r="123" s="2" customFormat="1" ht="24.15" customHeight="1">
      <c r="A123" s="39"/>
      <c r="B123" s="40"/>
      <c r="C123" s="201" t="s">
        <v>172</v>
      </c>
      <c r="D123" s="201" t="s">
        <v>115</v>
      </c>
      <c r="E123" s="202" t="s">
        <v>173</v>
      </c>
      <c r="F123" s="203" t="s">
        <v>174</v>
      </c>
      <c r="G123" s="204" t="s">
        <v>175</v>
      </c>
      <c r="H123" s="205">
        <v>857.51999999999998</v>
      </c>
      <c r="I123" s="206"/>
      <c r="J123" s="205">
        <f>ROUND(I123*H123,2)</f>
        <v>0</v>
      </c>
      <c r="K123" s="203" t="s">
        <v>119</v>
      </c>
      <c r="L123" s="45"/>
      <c r="M123" s="207" t="s">
        <v>20</v>
      </c>
      <c r="N123" s="208" t="s">
        <v>42</v>
      </c>
      <c r="O123" s="85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1" t="s">
        <v>120</v>
      </c>
      <c r="AT123" s="211" t="s">
        <v>115</v>
      </c>
      <c r="AU123" s="211" t="s">
        <v>81</v>
      </c>
      <c r="AY123" s="18" t="s">
        <v>113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8" t="s">
        <v>79</v>
      </c>
      <c r="BK123" s="212">
        <f>ROUND(I123*H123,2)</f>
        <v>0</v>
      </c>
      <c r="BL123" s="18" t="s">
        <v>120</v>
      </c>
      <c r="BM123" s="211" t="s">
        <v>176</v>
      </c>
    </row>
    <row r="124" s="2" customFormat="1">
      <c r="A124" s="39"/>
      <c r="B124" s="40"/>
      <c r="C124" s="41"/>
      <c r="D124" s="213" t="s">
        <v>122</v>
      </c>
      <c r="E124" s="41"/>
      <c r="F124" s="214" t="s">
        <v>177</v>
      </c>
      <c r="G124" s="41"/>
      <c r="H124" s="41"/>
      <c r="I124" s="215"/>
      <c r="J124" s="41"/>
      <c r="K124" s="41"/>
      <c r="L124" s="45"/>
      <c r="M124" s="216"/>
      <c r="N124" s="21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122</v>
      </c>
      <c r="AU124" s="18" t="s">
        <v>81</v>
      </c>
    </row>
    <row r="125" s="2" customFormat="1">
      <c r="A125" s="39"/>
      <c r="B125" s="40"/>
      <c r="C125" s="41"/>
      <c r="D125" s="218" t="s">
        <v>124</v>
      </c>
      <c r="E125" s="41"/>
      <c r="F125" s="219" t="s">
        <v>156</v>
      </c>
      <c r="G125" s="41"/>
      <c r="H125" s="41"/>
      <c r="I125" s="215"/>
      <c r="J125" s="41"/>
      <c r="K125" s="41"/>
      <c r="L125" s="45"/>
      <c r="M125" s="216"/>
      <c r="N125" s="217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124</v>
      </c>
      <c r="AU125" s="18" t="s">
        <v>81</v>
      </c>
    </row>
    <row r="126" s="15" customFormat="1">
      <c r="A126" s="15"/>
      <c r="B126" s="242"/>
      <c r="C126" s="243"/>
      <c r="D126" s="218" t="s">
        <v>126</v>
      </c>
      <c r="E126" s="244" t="s">
        <v>20</v>
      </c>
      <c r="F126" s="245" t="s">
        <v>178</v>
      </c>
      <c r="G126" s="243"/>
      <c r="H126" s="244" t="s">
        <v>20</v>
      </c>
      <c r="I126" s="246"/>
      <c r="J126" s="243"/>
      <c r="K126" s="243"/>
      <c r="L126" s="247"/>
      <c r="M126" s="248"/>
      <c r="N126" s="249"/>
      <c r="O126" s="249"/>
      <c r="P126" s="249"/>
      <c r="Q126" s="249"/>
      <c r="R126" s="249"/>
      <c r="S126" s="249"/>
      <c r="T126" s="25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1" t="s">
        <v>126</v>
      </c>
      <c r="AU126" s="251" t="s">
        <v>81</v>
      </c>
      <c r="AV126" s="15" t="s">
        <v>79</v>
      </c>
      <c r="AW126" s="15" t="s">
        <v>32</v>
      </c>
      <c r="AX126" s="15" t="s">
        <v>71</v>
      </c>
      <c r="AY126" s="251" t="s">
        <v>113</v>
      </c>
    </row>
    <row r="127" s="13" customFormat="1">
      <c r="A127" s="13"/>
      <c r="B127" s="220"/>
      <c r="C127" s="221"/>
      <c r="D127" s="218" t="s">
        <v>126</v>
      </c>
      <c r="E127" s="222" t="s">
        <v>20</v>
      </c>
      <c r="F127" s="223" t="s">
        <v>179</v>
      </c>
      <c r="G127" s="221"/>
      <c r="H127" s="224">
        <v>13.960000000000001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126</v>
      </c>
      <c r="AU127" s="230" t="s">
        <v>81</v>
      </c>
      <c r="AV127" s="13" t="s">
        <v>81</v>
      </c>
      <c r="AW127" s="13" t="s">
        <v>32</v>
      </c>
      <c r="AX127" s="13" t="s">
        <v>71</v>
      </c>
      <c r="AY127" s="230" t="s">
        <v>113</v>
      </c>
    </row>
    <row r="128" s="13" customFormat="1">
      <c r="A128" s="13"/>
      <c r="B128" s="220"/>
      <c r="C128" s="221"/>
      <c r="D128" s="218" t="s">
        <v>126</v>
      </c>
      <c r="E128" s="222" t="s">
        <v>20</v>
      </c>
      <c r="F128" s="223" t="s">
        <v>180</v>
      </c>
      <c r="G128" s="221"/>
      <c r="H128" s="224">
        <v>31.140000000000001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126</v>
      </c>
      <c r="AU128" s="230" t="s">
        <v>81</v>
      </c>
      <c r="AV128" s="13" t="s">
        <v>81</v>
      </c>
      <c r="AW128" s="13" t="s">
        <v>32</v>
      </c>
      <c r="AX128" s="13" t="s">
        <v>71</v>
      </c>
      <c r="AY128" s="230" t="s">
        <v>113</v>
      </c>
    </row>
    <row r="129" s="13" customFormat="1">
      <c r="A129" s="13"/>
      <c r="B129" s="220"/>
      <c r="C129" s="221"/>
      <c r="D129" s="218" t="s">
        <v>126</v>
      </c>
      <c r="E129" s="222" t="s">
        <v>20</v>
      </c>
      <c r="F129" s="223" t="s">
        <v>181</v>
      </c>
      <c r="G129" s="221"/>
      <c r="H129" s="224">
        <v>61.109999999999999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126</v>
      </c>
      <c r="AU129" s="230" t="s">
        <v>81</v>
      </c>
      <c r="AV129" s="13" t="s">
        <v>81</v>
      </c>
      <c r="AW129" s="13" t="s">
        <v>32</v>
      </c>
      <c r="AX129" s="13" t="s">
        <v>71</v>
      </c>
      <c r="AY129" s="230" t="s">
        <v>113</v>
      </c>
    </row>
    <row r="130" s="13" customFormat="1">
      <c r="A130" s="13"/>
      <c r="B130" s="220"/>
      <c r="C130" s="221"/>
      <c r="D130" s="218" t="s">
        <v>126</v>
      </c>
      <c r="E130" s="222" t="s">
        <v>20</v>
      </c>
      <c r="F130" s="223" t="s">
        <v>182</v>
      </c>
      <c r="G130" s="221"/>
      <c r="H130" s="224">
        <v>45.759999999999998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126</v>
      </c>
      <c r="AU130" s="230" t="s">
        <v>81</v>
      </c>
      <c r="AV130" s="13" t="s">
        <v>81</v>
      </c>
      <c r="AW130" s="13" t="s">
        <v>32</v>
      </c>
      <c r="AX130" s="13" t="s">
        <v>71</v>
      </c>
      <c r="AY130" s="230" t="s">
        <v>113</v>
      </c>
    </row>
    <row r="131" s="13" customFormat="1">
      <c r="A131" s="13"/>
      <c r="B131" s="220"/>
      <c r="C131" s="221"/>
      <c r="D131" s="218" t="s">
        <v>126</v>
      </c>
      <c r="E131" s="222" t="s">
        <v>20</v>
      </c>
      <c r="F131" s="223" t="s">
        <v>183</v>
      </c>
      <c r="G131" s="221"/>
      <c r="H131" s="224">
        <v>17.23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126</v>
      </c>
      <c r="AU131" s="230" t="s">
        <v>81</v>
      </c>
      <c r="AV131" s="13" t="s">
        <v>81</v>
      </c>
      <c r="AW131" s="13" t="s">
        <v>32</v>
      </c>
      <c r="AX131" s="13" t="s">
        <v>71</v>
      </c>
      <c r="AY131" s="230" t="s">
        <v>113</v>
      </c>
    </row>
    <row r="132" s="13" customFormat="1">
      <c r="A132" s="13"/>
      <c r="B132" s="220"/>
      <c r="C132" s="221"/>
      <c r="D132" s="218" t="s">
        <v>126</v>
      </c>
      <c r="E132" s="222" t="s">
        <v>20</v>
      </c>
      <c r="F132" s="223" t="s">
        <v>184</v>
      </c>
      <c r="G132" s="221"/>
      <c r="H132" s="224">
        <v>13.25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0" t="s">
        <v>126</v>
      </c>
      <c r="AU132" s="230" t="s">
        <v>81</v>
      </c>
      <c r="AV132" s="13" t="s">
        <v>81</v>
      </c>
      <c r="AW132" s="13" t="s">
        <v>32</v>
      </c>
      <c r="AX132" s="13" t="s">
        <v>71</v>
      </c>
      <c r="AY132" s="230" t="s">
        <v>113</v>
      </c>
    </row>
    <row r="133" s="15" customFormat="1">
      <c r="A133" s="15"/>
      <c r="B133" s="242"/>
      <c r="C133" s="243"/>
      <c r="D133" s="218" t="s">
        <v>126</v>
      </c>
      <c r="E133" s="244" t="s">
        <v>20</v>
      </c>
      <c r="F133" s="245" t="s">
        <v>185</v>
      </c>
      <c r="G133" s="243"/>
      <c r="H133" s="244" t="s">
        <v>20</v>
      </c>
      <c r="I133" s="246"/>
      <c r="J133" s="243"/>
      <c r="K133" s="243"/>
      <c r="L133" s="247"/>
      <c r="M133" s="248"/>
      <c r="N133" s="249"/>
      <c r="O133" s="249"/>
      <c r="P133" s="249"/>
      <c r="Q133" s="249"/>
      <c r="R133" s="249"/>
      <c r="S133" s="249"/>
      <c r="T133" s="25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1" t="s">
        <v>126</v>
      </c>
      <c r="AU133" s="251" t="s">
        <v>81</v>
      </c>
      <c r="AV133" s="15" t="s">
        <v>79</v>
      </c>
      <c r="AW133" s="15" t="s">
        <v>32</v>
      </c>
      <c r="AX133" s="15" t="s">
        <v>71</v>
      </c>
      <c r="AY133" s="251" t="s">
        <v>113</v>
      </c>
    </row>
    <row r="134" s="13" customFormat="1">
      <c r="A134" s="13"/>
      <c r="B134" s="220"/>
      <c r="C134" s="221"/>
      <c r="D134" s="218" t="s">
        <v>126</v>
      </c>
      <c r="E134" s="222" t="s">
        <v>20</v>
      </c>
      <c r="F134" s="223" t="s">
        <v>186</v>
      </c>
      <c r="G134" s="221"/>
      <c r="H134" s="224">
        <v>9.3000000000000007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126</v>
      </c>
      <c r="AU134" s="230" t="s">
        <v>81</v>
      </c>
      <c r="AV134" s="13" t="s">
        <v>81</v>
      </c>
      <c r="AW134" s="13" t="s">
        <v>32</v>
      </c>
      <c r="AX134" s="13" t="s">
        <v>71</v>
      </c>
      <c r="AY134" s="230" t="s">
        <v>113</v>
      </c>
    </row>
    <row r="135" s="13" customFormat="1">
      <c r="A135" s="13"/>
      <c r="B135" s="220"/>
      <c r="C135" s="221"/>
      <c r="D135" s="218" t="s">
        <v>126</v>
      </c>
      <c r="E135" s="222" t="s">
        <v>20</v>
      </c>
      <c r="F135" s="223" t="s">
        <v>187</v>
      </c>
      <c r="G135" s="221"/>
      <c r="H135" s="224">
        <v>11.32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126</v>
      </c>
      <c r="AU135" s="230" t="s">
        <v>81</v>
      </c>
      <c r="AV135" s="13" t="s">
        <v>81</v>
      </c>
      <c r="AW135" s="13" t="s">
        <v>32</v>
      </c>
      <c r="AX135" s="13" t="s">
        <v>71</v>
      </c>
      <c r="AY135" s="230" t="s">
        <v>113</v>
      </c>
    </row>
    <row r="136" s="13" customFormat="1">
      <c r="A136" s="13"/>
      <c r="B136" s="220"/>
      <c r="C136" s="221"/>
      <c r="D136" s="218" t="s">
        <v>126</v>
      </c>
      <c r="E136" s="222" t="s">
        <v>20</v>
      </c>
      <c r="F136" s="223" t="s">
        <v>188</v>
      </c>
      <c r="G136" s="221"/>
      <c r="H136" s="224">
        <v>14.52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126</v>
      </c>
      <c r="AU136" s="230" t="s">
        <v>81</v>
      </c>
      <c r="AV136" s="13" t="s">
        <v>81</v>
      </c>
      <c r="AW136" s="13" t="s">
        <v>32</v>
      </c>
      <c r="AX136" s="13" t="s">
        <v>71</v>
      </c>
      <c r="AY136" s="230" t="s">
        <v>113</v>
      </c>
    </row>
    <row r="137" s="13" customFormat="1">
      <c r="A137" s="13"/>
      <c r="B137" s="220"/>
      <c r="C137" s="221"/>
      <c r="D137" s="218" t="s">
        <v>126</v>
      </c>
      <c r="E137" s="222" t="s">
        <v>20</v>
      </c>
      <c r="F137" s="223" t="s">
        <v>189</v>
      </c>
      <c r="G137" s="221"/>
      <c r="H137" s="224">
        <v>32.829999999999998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126</v>
      </c>
      <c r="AU137" s="230" t="s">
        <v>81</v>
      </c>
      <c r="AV137" s="13" t="s">
        <v>81</v>
      </c>
      <c r="AW137" s="13" t="s">
        <v>32</v>
      </c>
      <c r="AX137" s="13" t="s">
        <v>71</v>
      </c>
      <c r="AY137" s="230" t="s">
        <v>113</v>
      </c>
    </row>
    <row r="138" s="13" customFormat="1">
      <c r="A138" s="13"/>
      <c r="B138" s="220"/>
      <c r="C138" s="221"/>
      <c r="D138" s="218" t="s">
        <v>126</v>
      </c>
      <c r="E138" s="222" t="s">
        <v>20</v>
      </c>
      <c r="F138" s="223" t="s">
        <v>190</v>
      </c>
      <c r="G138" s="221"/>
      <c r="H138" s="224">
        <v>10.949999999999999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126</v>
      </c>
      <c r="AU138" s="230" t="s">
        <v>81</v>
      </c>
      <c r="AV138" s="13" t="s">
        <v>81</v>
      </c>
      <c r="AW138" s="13" t="s">
        <v>32</v>
      </c>
      <c r="AX138" s="13" t="s">
        <v>71</v>
      </c>
      <c r="AY138" s="230" t="s">
        <v>113</v>
      </c>
    </row>
    <row r="139" s="13" customFormat="1">
      <c r="A139" s="13"/>
      <c r="B139" s="220"/>
      <c r="C139" s="221"/>
      <c r="D139" s="218" t="s">
        <v>126</v>
      </c>
      <c r="E139" s="222" t="s">
        <v>20</v>
      </c>
      <c r="F139" s="223" t="s">
        <v>191</v>
      </c>
      <c r="G139" s="221"/>
      <c r="H139" s="224">
        <v>10.84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126</v>
      </c>
      <c r="AU139" s="230" t="s">
        <v>81</v>
      </c>
      <c r="AV139" s="13" t="s">
        <v>81</v>
      </c>
      <c r="AW139" s="13" t="s">
        <v>32</v>
      </c>
      <c r="AX139" s="13" t="s">
        <v>71</v>
      </c>
      <c r="AY139" s="230" t="s">
        <v>113</v>
      </c>
    </row>
    <row r="140" s="13" customFormat="1">
      <c r="A140" s="13"/>
      <c r="B140" s="220"/>
      <c r="C140" s="221"/>
      <c r="D140" s="218" t="s">
        <v>126</v>
      </c>
      <c r="E140" s="222" t="s">
        <v>20</v>
      </c>
      <c r="F140" s="223" t="s">
        <v>192</v>
      </c>
      <c r="G140" s="221"/>
      <c r="H140" s="224">
        <v>29.43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126</v>
      </c>
      <c r="AU140" s="230" t="s">
        <v>81</v>
      </c>
      <c r="AV140" s="13" t="s">
        <v>81</v>
      </c>
      <c r="AW140" s="13" t="s">
        <v>32</v>
      </c>
      <c r="AX140" s="13" t="s">
        <v>71</v>
      </c>
      <c r="AY140" s="230" t="s">
        <v>113</v>
      </c>
    </row>
    <row r="141" s="13" customFormat="1">
      <c r="A141" s="13"/>
      <c r="B141" s="220"/>
      <c r="C141" s="221"/>
      <c r="D141" s="218" t="s">
        <v>126</v>
      </c>
      <c r="E141" s="222" t="s">
        <v>20</v>
      </c>
      <c r="F141" s="223" t="s">
        <v>193</v>
      </c>
      <c r="G141" s="221"/>
      <c r="H141" s="224">
        <v>30.710000000000001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126</v>
      </c>
      <c r="AU141" s="230" t="s">
        <v>81</v>
      </c>
      <c r="AV141" s="13" t="s">
        <v>81</v>
      </c>
      <c r="AW141" s="13" t="s">
        <v>32</v>
      </c>
      <c r="AX141" s="13" t="s">
        <v>71</v>
      </c>
      <c r="AY141" s="230" t="s">
        <v>113</v>
      </c>
    </row>
    <row r="142" s="13" customFormat="1">
      <c r="A142" s="13"/>
      <c r="B142" s="220"/>
      <c r="C142" s="221"/>
      <c r="D142" s="218" t="s">
        <v>126</v>
      </c>
      <c r="E142" s="222" t="s">
        <v>20</v>
      </c>
      <c r="F142" s="223" t="s">
        <v>194</v>
      </c>
      <c r="G142" s="221"/>
      <c r="H142" s="224">
        <v>8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126</v>
      </c>
      <c r="AU142" s="230" t="s">
        <v>81</v>
      </c>
      <c r="AV142" s="13" t="s">
        <v>81</v>
      </c>
      <c r="AW142" s="13" t="s">
        <v>32</v>
      </c>
      <c r="AX142" s="13" t="s">
        <v>71</v>
      </c>
      <c r="AY142" s="230" t="s">
        <v>113</v>
      </c>
    </row>
    <row r="143" s="15" customFormat="1">
      <c r="A143" s="15"/>
      <c r="B143" s="242"/>
      <c r="C143" s="243"/>
      <c r="D143" s="218" t="s">
        <v>126</v>
      </c>
      <c r="E143" s="244" t="s">
        <v>20</v>
      </c>
      <c r="F143" s="245" t="s">
        <v>195</v>
      </c>
      <c r="G143" s="243"/>
      <c r="H143" s="244" t="s">
        <v>20</v>
      </c>
      <c r="I143" s="246"/>
      <c r="J143" s="243"/>
      <c r="K143" s="243"/>
      <c r="L143" s="247"/>
      <c r="M143" s="248"/>
      <c r="N143" s="249"/>
      <c r="O143" s="249"/>
      <c r="P143" s="249"/>
      <c r="Q143" s="249"/>
      <c r="R143" s="249"/>
      <c r="S143" s="249"/>
      <c r="T143" s="25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1" t="s">
        <v>126</v>
      </c>
      <c r="AU143" s="251" t="s">
        <v>81</v>
      </c>
      <c r="AV143" s="15" t="s">
        <v>79</v>
      </c>
      <c r="AW143" s="15" t="s">
        <v>32</v>
      </c>
      <c r="AX143" s="15" t="s">
        <v>71</v>
      </c>
      <c r="AY143" s="251" t="s">
        <v>113</v>
      </c>
    </row>
    <row r="144" s="13" customFormat="1">
      <c r="A144" s="13"/>
      <c r="B144" s="220"/>
      <c r="C144" s="221"/>
      <c r="D144" s="218" t="s">
        <v>126</v>
      </c>
      <c r="E144" s="222" t="s">
        <v>20</v>
      </c>
      <c r="F144" s="223" t="s">
        <v>196</v>
      </c>
      <c r="G144" s="221"/>
      <c r="H144" s="224">
        <v>15.609999999999999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126</v>
      </c>
      <c r="AU144" s="230" t="s">
        <v>81</v>
      </c>
      <c r="AV144" s="13" t="s">
        <v>81</v>
      </c>
      <c r="AW144" s="13" t="s">
        <v>32</v>
      </c>
      <c r="AX144" s="13" t="s">
        <v>71</v>
      </c>
      <c r="AY144" s="230" t="s">
        <v>113</v>
      </c>
    </row>
    <row r="145" s="13" customFormat="1">
      <c r="A145" s="13"/>
      <c r="B145" s="220"/>
      <c r="C145" s="221"/>
      <c r="D145" s="218" t="s">
        <v>126</v>
      </c>
      <c r="E145" s="222" t="s">
        <v>20</v>
      </c>
      <c r="F145" s="223" t="s">
        <v>197</v>
      </c>
      <c r="G145" s="221"/>
      <c r="H145" s="224">
        <v>27.829999999999998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126</v>
      </c>
      <c r="AU145" s="230" t="s">
        <v>81</v>
      </c>
      <c r="AV145" s="13" t="s">
        <v>81</v>
      </c>
      <c r="AW145" s="13" t="s">
        <v>32</v>
      </c>
      <c r="AX145" s="13" t="s">
        <v>71</v>
      </c>
      <c r="AY145" s="230" t="s">
        <v>113</v>
      </c>
    </row>
    <row r="146" s="13" customFormat="1">
      <c r="A146" s="13"/>
      <c r="B146" s="220"/>
      <c r="C146" s="221"/>
      <c r="D146" s="218" t="s">
        <v>126</v>
      </c>
      <c r="E146" s="222" t="s">
        <v>20</v>
      </c>
      <c r="F146" s="223" t="s">
        <v>198</v>
      </c>
      <c r="G146" s="221"/>
      <c r="H146" s="224">
        <v>14.119999999999999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126</v>
      </c>
      <c r="AU146" s="230" t="s">
        <v>81</v>
      </c>
      <c r="AV146" s="13" t="s">
        <v>81</v>
      </c>
      <c r="AW146" s="13" t="s">
        <v>32</v>
      </c>
      <c r="AX146" s="13" t="s">
        <v>71</v>
      </c>
      <c r="AY146" s="230" t="s">
        <v>113</v>
      </c>
    </row>
    <row r="147" s="13" customFormat="1">
      <c r="A147" s="13"/>
      <c r="B147" s="220"/>
      <c r="C147" s="221"/>
      <c r="D147" s="218" t="s">
        <v>126</v>
      </c>
      <c r="E147" s="222" t="s">
        <v>20</v>
      </c>
      <c r="F147" s="223" t="s">
        <v>199</v>
      </c>
      <c r="G147" s="221"/>
      <c r="H147" s="224">
        <v>17.809999999999999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126</v>
      </c>
      <c r="AU147" s="230" t="s">
        <v>81</v>
      </c>
      <c r="AV147" s="13" t="s">
        <v>81</v>
      </c>
      <c r="AW147" s="13" t="s">
        <v>32</v>
      </c>
      <c r="AX147" s="13" t="s">
        <v>71</v>
      </c>
      <c r="AY147" s="230" t="s">
        <v>113</v>
      </c>
    </row>
    <row r="148" s="13" customFormat="1">
      <c r="A148" s="13"/>
      <c r="B148" s="220"/>
      <c r="C148" s="221"/>
      <c r="D148" s="218" t="s">
        <v>126</v>
      </c>
      <c r="E148" s="222" t="s">
        <v>20</v>
      </c>
      <c r="F148" s="223" t="s">
        <v>200</v>
      </c>
      <c r="G148" s="221"/>
      <c r="H148" s="224">
        <v>33.350000000000001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126</v>
      </c>
      <c r="AU148" s="230" t="s">
        <v>81</v>
      </c>
      <c r="AV148" s="13" t="s">
        <v>81</v>
      </c>
      <c r="AW148" s="13" t="s">
        <v>32</v>
      </c>
      <c r="AX148" s="13" t="s">
        <v>71</v>
      </c>
      <c r="AY148" s="230" t="s">
        <v>113</v>
      </c>
    </row>
    <row r="149" s="15" customFormat="1">
      <c r="A149" s="15"/>
      <c r="B149" s="242"/>
      <c r="C149" s="243"/>
      <c r="D149" s="218" t="s">
        <v>126</v>
      </c>
      <c r="E149" s="244" t="s">
        <v>20</v>
      </c>
      <c r="F149" s="245" t="s">
        <v>201</v>
      </c>
      <c r="G149" s="243"/>
      <c r="H149" s="244" t="s">
        <v>20</v>
      </c>
      <c r="I149" s="246"/>
      <c r="J149" s="243"/>
      <c r="K149" s="243"/>
      <c r="L149" s="247"/>
      <c r="M149" s="248"/>
      <c r="N149" s="249"/>
      <c r="O149" s="249"/>
      <c r="P149" s="249"/>
      <c r="Q149" s="249"/>
      <c r="R149" s="249"/>
      <c r="S149" s="249"/>
      <c r="T149" s="25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1" t="s">
        <v>126</v>
      </c>
      <c r="AU149" s="251" t="s">
        <v>81</v>
      </c>
      <c r="AV149" s="15" t="s">
        <v>79</v>
      </c>
      <c r="AW149" s="15" t="s">
        <v>32</v>
      </c>
      <c r="AX149" s="15" t="s">
        <v>71</v>
      </c>
      <c r="AY149" s="251" t="s">
        <v>113</v>
      </c>
    </row>
    <row r="150" s="13" customFormat="1">
      <c r="A150" s="13"/>
      <c r="B150" s="220"/>
      <c r="C150" s="221"/>
      <c r="D150" s="218" t="s">
        <v>126</v>
      </c>
      <c r="E150" s="222" t="s">
        <v>20</v>
      </c>
      <c r="F150" s="223" t="s">
        <v>202</v>
      </c>
      <c r="G150" s="221"/>
      <c r="H150" s="224">
        <v>21.120000000000001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126</v>
      </c>
      <c r="AU150" s="230" t="s">
        <v>81</v>
      </c>
      <c r="AV150" s="13" t="s">
        <v>81</v>
      </c>
      <c r="AW150" s="13" t="s">
        <v>32</v>
      </c>
      <c r="AX150" s="13" t="s">
        <v>71</v>
      </c>
      <c r="AY150" s="230" t="s">
        <v>113</v>
      </c>
    </row>
    <row r="151" s="15" customFormat="1">
      <c r="A151" s="15"/>
      <c r="B151" s="242"/>
      <c r="C151" s="243"/>
      <c r="D151" s="218" t="s">
        <v>126</v>
      </c>
      <c r="E151" s="244" t="s">
        <v>20</v>
      </c>
      <c r="F151" s="245" t="s">
        <v>203</v>
      </c>
      <c r="G151" s="243"/>
      <c r="H151" s="244" t="s">
        <v>20</v>
      </c>
      <c r="I151" s="246"/>
      <c r="J151" s="243"/>
      <c r="K151" s="243"/>
      <c r="L151" s="247"/>
      <c r="M151" s="248"/>
      <c r="N151" s="249"/>
      <c r="O151" s="249"/>
      <c r="P151" s="249"/>
      <c r="Q151" s="249"/>
      <c r="R151" s="249"/>
      <c r="S151" s="249"/>
      <c r="T151" s="25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1" t="s">
        <v>126</v>
      </c>
      <c r="AU151" s="251" t="s">
        <v>81</v>
      </c>
      <c r="AV151" s="15" t="s">
        <v>79</v>
      </c>
      <c r="AW151" s="15" t="s">
        <v>32</v>
      </c>
      <c r="AX151" s="15" t="s">
        <v>71</v>
      </c>
      <c r="AY151" s="251" t="s">
        <v>113</v>
      </c>
    </row>
    <row r="152" s="13" customFormat="1">
      <c r="A152" s="13"/>
      <c r="B152" s="220"/>
      <c r="C152" s="221"/>
      <c r="D152" s="218" t="s">
        <v>126</v>
      </c>
      <c r="E152" s="222" t="s">
        <v>20</v>
      </c>
      <c r="F152" s="223" t="s">
        <v>204</v>
      </c>
      <c r="G152" s="221"/>
      <c r="H152" s="224">
        <v>22.079999999999998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126</v>
      </c>
      <c r="AU152" s="230" t="s">
        <v>81</v>
      </c>
      <c r="AV152" s="13" t="s">
        <v>81</v>
      </c>
      <c r="AW152" s="13" t="s">
        <v>32</v>
      </c>
      <c r="AX152" s="13" t="s">
        <v>71</v>
      </c>
      <c r="AY152" s="230" t="s">
        <v>113</v>
      </c>
    </row>
    <row r="153" s="13" customFormat="1">
      <c r="A153" s="13"/>
      <c r="B153" s="220"/>
      <c r="C153" s="221"/>
      <c r="D153" s="218" t="s">
        <v>126</v>
      </c>
      <c r="E153" s="222" t="s">
        <v>20</v>
      </c>
      <c r="F153" s="223" t="s">
        <v>205</v>
      </c>
      <c r="G153" s="221"/>
      <c r="H153" s="224">
        <v>24.66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126</v>
      </c>
      <c r="AU153" s="230" t="s">
        <v>81</v>
      </c>
      <c r="AV153" s="13" t="s">
        <v>81</v>
      </c>
      <c r="AW153" s="13" t="s">
        <v>32</v>
      </c>
      <c r="AX153" s="13" t="s">
        <v>71</v>
      </c>
      <c r="AY153" s="230" t="s">
        <v>113</v>
      </c>
    </row>
    <row r="154" s="13" customFormat="1">
      <c r="A154" s="13"/>
      <c r="B154" s="220"/>
      <c r="C154" s="221"/>
      <c r="D154" s="218" t="s">
        <v>126</v>
      </c>
      <c r="E154" s="222" t="s">
        <v>20</v>
      </c>
      <c r="F154" s="223" t="s">
        <v>206</v>
      </c>
      <c r="G154" s="221"/>
      <c r="H154" s="224">
        <v>30.199999999999999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126</v>
      </c>
      <c r="AU154" s="230" t="s">
        <v>81</v>
      </c>
      <c r="AV154" s="13" t="s">
        <v>81</v>
      </c>
      <c r="AW154" s="13" t="s">
        <v>32</v>
      </c>
      <c r="AX154" s="13" t="s">
        <v>71</v>
      </c>
      <c r="AY154" s="230" t="s">
        <v>113</v>
      </c>
    </row>
    <row r="155" s="13" customFormat="1">
      <c r="A155" s="13"/>
      <c r="B155" s="220"/>
      <c r="C155" s="221"/>
      <c r="D155" s="218" t="s">
        <v>126</v>
      </c>
      <c r="E155" s="222" t="s">
        <v>20</v>
      </c>
      <c r="F155" s="223" t="s">
        <v>207</v>
      </c>
      <c r="G155" s="221"/>
      <c r="H155" s="224">
        <v>28.93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0" t="s">
        <v>126</v>
      </c>
      <c r="AU155" s="230" t="s">
        <v>81</v>
      </c>
      <c r="AV155" s="13" t="s">
        <v>81</v>
      </c>
      <c r="AW155" s="13" t="s">
        <v>32</v>
      </c>
      <c r="AX155" s="13" t="s">
        <v>71</v>
      </c>
      <c r="AY155" s="230" t="s">
        <v>113</v>
      </c>
    </row>
    <row r="156" s="13" customFormat="1">
      <c r="A156" s="13"/>
      <c r="B156" s="220"/>
      <c r="C156" s="221"/>
      <c r="D156" s="218" t="s">
        <v>126</v>
      </c>
      <c r="E156" s="222" t="s">
        <v>20</v>
      </c>
      <c r="F156" s="223" t="s">
        <v>208</v>
      </c>
      <c r="G156" s="221"/>
      <c r="H156" s="224">
        <v>5.54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126</v>
      </c>
      <c r="AU156" s="230" t="s">
        <v>81</v>
      </c>
      <c r="AV156" s="13" t="s">
        <v>81</v>
      </c>
      <c r="AW156" s="13" t="s">
        <v>32</v>
      </c>
      <c r="AX156" s="13" t="s">
        <v>71</v>
      </c>
      <c r="AY156" s="230" t="s">
        <v>113</v>
      </c>
    </row>
    <row r="157" s="15" customFormat="1">
      <c r="A157" s="15"/>
      <c r="B157" s="242"/>
      <c r="C157" s="243"/>
      <c r="D157" s="218" t="s">
        <v>126</v>
      </c>
      <c r="E157" s="244" t="s">
        <v>20</v>
      </c>
      <c r="F157" s="245" t="s">
        <v>209</v>
      </c>
      <c r="G157" s="243"/>
      <c r="H157" s="244" t="s">
        <v>20</v>
      </c>
      <c r="I157" s="246"/>
      <c r="J157" s="243"/>
      <c r="K157" s="243"/>
      <c r="L157" s="247"/>
      <c r="M157" s="248"/>
      <c r="N157" s="249"/>
      <c r="O157" s="249"/>
      <c r="P157" s="249"/>
      <c r="Q157" s="249"/>
      <c r="R157" s="249"/>
      <c r="S157" s="249"/>
      <c r="T157" s="25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1" t="s">
        <v>126</v>
      </c>
      <c r="AU157" s="251" t="s">
        <v>81</v>
      </c>
      <c r="AV157" s="15" t="s">
        <v>79</v>
      </c>
      <c r="AW157" s="15" t="s">
        <v>32</v>
      </c>
      <c r="AX157" s="15" t="s">
        <v>71</v>
      </c>
      <c r="AY157" s="251" t="s">
        <v>113</v>
      </c>
    </row>
    <row r="158" s="13" customFormat="1">
      <c r="A158" s="13"/>
      <c r="B158" s="220"/>
      <c r="C158" s="221"/>
      <c r="D158" s="218" t="s">
        <v>126</v>
      </c>
      <c r="E158" s="222" t="s">
        <v>20</v>
      </c>
      <c r="F158" s="223" t="s">
        <v>210</v>
      </c>
      <c r="G158" s="221"/>
      <c r="H158" s="224">
        <v>9.3699999999999992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126</v>
      </c>
      <c r="AU158" s="230" t="s">
        <v>81</v>
      </c>
      <c r="AV158" s="13" t="s">
        <v>81</v>
      </c>
      <c r="AW158" s="13" t="s">
        <v>32</v>
      </c>
      <c r="AX158" s="13" t="s">
        <v>71</v>
      </c>
      <c r="AY158" s="230" t="s">
        <v>113</v>
      </c>
    </row>
    <row r="159" s="13" customFormat="1">
      <c r="A159" s="13"/>
      <c r="B159" s="220"/>
      <c r="C159" s="221"/>
      <c r="D159" s="218" t="s">
        <v>126</v>
      </c>
      <c r="E159" s="222" t="s">
        <v>20</v>
      </c>
      <c r="F159" s="223" t="s">
        <v>211</v>
      </c>
      <c r="G159" s="221"/>
      <c r="H159" s="224">
        <v>45.25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126</v>
      </c>
      <c r="AU159" s="230" t="s">
        <v>81</v>
      </c>
      <c r="AV159" s="13" t="s">
        <v>81</v>
      </c>
      <c r="AW159" s="13" t="s">
        <v>32</v>
      </c>
      <c r="AX159" s="13" t="s">
        <v>71</v>
      </c>
      <c r="AY159" s="230" t="s">
        <v>113</v>
      </c>
    </row>
    <row r="160" s="13" customFormat="1">
      <c r="A160" s="13"/>
      <c r="B160" s="220"/>
      <c r="C160" s="221"/>
      <c r="D160" s="218" t="s">
        <v>126</v>
      </c>
      <c r="E160" s="222" t="s">
        <v>20</v>
      </c>
      <c r="F160" s="223" t="s">
        <v>212</v>
      </c>
      <c r="G160" s="221"/>
      <c r="H160" s="224">
        <v>24.140000000000001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126</v>
      </c>
      <c r="AU160" s="230" t="s">
        <v>81</v>
      </c>
      <c r="AV160" s="13" t="s">
        <v>81</v>
      </c>
      <c r="AW160" s="13" t="s">
        <v>32</v>
      </c>
      <c r="AX160" s="13" t="s">
        <v>71</v>
      </c>
      <c r="AY160" s="230" t="s">
        <v>113</v>
      </c>
    </row>
    <row r="161" s="13" customFormat="1">
      <c r="A161" s="13"/>
      <c r="B161" s="220"/>
      <c r="C161" s="221"/>
      <c r="D161" s="218" t="s">
        <v>126</v>
      </c>
      <c r="E161" s="222" t="s">
        <v>20</v>
      </c>
      <c r="F161" s="223" t="s">
        <v>213</v>
      </c>
      <c r="G161" s="221"/>
      <c r="H161" s="224">
        <v>22.079999999999998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0" t="s">
        <v>126</v>
      </c>
      <c r="AU161" s="230" t="s">
        <v>81</v>
      </c>
      <c r="AV161" s="13" t="s">
        <v>81</v>
      </c>
      <c r="AW161" s="13" t="s">
        <v>32</v>
      </c>
      <c r="AX161" s="13" t="s">
        <v>71</v>
      </c>
      <c r="AY161" s="230" t="s">
        <v>113</v>
      </c>
    </row>
    <row r="162" s="13" customFormat="1">
      <c r="A162" s="13"/>
      <c r="B162" s="220"/>
      <c r="C162" s="221"/>
      <c r="D162" s="218" t="s">
        <v>126</v>
      </c>
      <c r="E162" s="222" t="s">
        <v>20</v>
      </c>
      <c r="F162" s="223" t="s">
        <v>214</v>
      </c>
      <c r="G162" s="221"/>
      <c r="H162" s="224">
        <v>3.1699999999999999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0" t="s">
        <v>126</v>
      </c>
      <c r="AU162" s="230" t="s">
        <v>81</v>
      </c>
      <c r="AV162" s="13" t="s">
        <v>81</v>
      </c>
      <c r="AW162" s="13" t="s">
        <v>32</v>
      </c>
      <c r="AX162" s="13" t="s">
        <v>71</v>
      </c>
      <c r="AY162" s="230" t="s">
        <v>113</v>
      </c>
    </row>
    <row r="163" s="15" customFormat="1">
      <c r="A163" s="15"/>
      <c r="B163" s="242"/>
      <c r="C163" s="243"/>
      <c r="D163" s="218" t="s">
        <v>126</v>
      </c>
      <c r="E163" s="244" t="s">
        <v>20</v>
      </c>
      <c r="F163" s="245" t="s">
        <v>215</v>
      </c>
      <c r="G163" s="243"/>
      <c r="H163" s="244" t="s">
        <v>20</v>
      </c>
      <c r="I163" s="246"/>
      <c r="J163" s="243"/>
      <c r="K163" s="243"/>
      <c r="L163" s="247"/>
      <c r="M163" s="248"/>
      <c r="N163" s="249"/>
      <c r="O163" s="249"/>
      <c r="P163" s="249"/>
      <c r="Q163" s="249"/>
      <c r="R163" s="249"/>
      <c r="S163" s="249"/>
      <c r="T163" s="25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1" t="s">
        <v>126</v>
      </c>
      <c r="AU163" s="251" t="s">
        <v>81</v>
      </c>
      <c r="AV163" s="15" t="s">
        <v>79</v>
      </c>
      <c r="AW163" s="15" t="s">
        <v>32</v>
      </c>
      <c r="AX163" s="15" t="s">
        <v>71</v>
      </c>
      <c r="AY163" s="251" t="s">
        <v>113</v>
      </c>
    </row>
    <row r="164" s="13" customFormat="1">
      <c r="A164" s="13"/>
      <c r="B164" s="220"/>
      <c r="C164" s="221"/>
      <c r="D164" s="218" t="s">
        <v>126</v>
      </c>
      <c r="E164" s="222" t="s">
        <v>20</v>
      </c>
      <c r="F164" s="223" t="s">
        <v>216</v>
      </c>
      <c r="G164" s="221"/>
      <c r="H164" s="224">
        <v>21.59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0" t="s">
        <v>126</v>
      </c>
      <c r="AU164" s="230" t="s">
        <v>81</v>
      </c>
      <c r="AV164" s="13" t="s">
        <v>81</v>
      </c>
      <c r="AW164" s="13" t="s">
        <v>32</v>
      </c>
      <c r="AX164" s="13" t="s">
        <v>71</v>
      </c>
      <c r="AY164" s="230" t="s">
        <v>113</v>
      </c>
    </row>
    <row r="165" s="13" customFormat="1">
      <c r="A165" s="13"/>
      <c r="B165" s="220"/>
      <c r="C165" s="221"/>
      <c r="D165" s="218" t="s">
        <v>126</v>
      </c>
      <c r="E165" s="222" t="s">
        <v>20</v>
      </c>
      <c r="F165" s="223" t="s">
        <v>217</v>
      </c>
      <c r="G165" s="221"/>
      <c r="H165" s="224">
        <v>17.18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126</v>
      </c>
      <c r="AU165" s="230" t="s">
        <v>81</v>
      </c>
      <c r="AV165" s="13" t="s">
        <v>81</v>
      </c>
      <c r="AW165" s="13" t="s">
        <v>32</v>
      </c>
      <c r="AX165" s="13" t="s">
        <v>71</v>
      </c>
      <c r="AY165" s="230" t="s">
        <v>113</v>
      </c>
    </row>
    <row r="166" s="13" customFormat="1">
      <c r="A166" s="13"/>
      <c r="B166" s="220"/>
      <c r="C166" s="221"/>
      <c r="D166" s="218" t="s">
        <v>126</v>
      </c>
      <c r="E166" s="222" t="s">
        <v>20</v>
      </c>
      <c r="F166" s="223" t="s">
        <v>218</v>
      </c>
      <c r="G166" s="221"/>
      <c r="H166" s="224">
        <v>28.289999999999999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0" t="s">
        <v>126</v>
      </c>
      <c r="AU166" s="230" t="s">
        <v>81</v>
      </c>
      <c r="AV166" s="13" t="s">
        <v>81</v>
      </c>
      <c r="AW166" s="13" t="s">
        <v>32</v>
      </c>
      <c r="AX166" s="13" t="s">
        <v>71</v>
      </c>
      <c r="AY166" s="230" t="s">
        <v>113</v>
      </c>
    </row>
    <row r="167" s="13" customFormat="1">
      <c r="A167" s="13"/>
      <c r="B167" s="220"/>
      <c r="C167" s="221"/>
      <c r="D167" s="218" t="s">
        <v>126</v>
      </c>
      <c r="E167" s="222" t="s">
        <v>20</v>
      </c>
      <c r="F167" s="223" t="s">
        <v>219</v>
      </c>
      <c r="G167" s="221"/>
      <c r="H167" s="224">
        <v>28.109999999999999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126</v>
      </c>
      <c r="AU167" s="230" t="s">
        <v>81</v>
      </c>
      <c r="AV167" s="13" t="s">
        <v>81</v>
      </c>
      <c r="AW167" s="13" t="s">
        <v>32</v>
      </c>
      <c r="AX167" s="13" t="s">
        <v>71</v>
      </c>
      <c r="AY167" s="230" t="s">
        <v>113</v>
      </c>
    </row>
    <row r="168" s="13" customFormat="1">
      <c r="A168" s="13"/>
      <c r="B168" s="220"/>
      <c r="C168" s="221"/>
      <c r="D168" s="218" t="s">
        <v>126</v>
      </c>
      <c r="E168" s="222" t="s">
        <v>20</v>
      </c>
      <c r="F168" s="223" t="s">
        <v>220</v>
      </c>
      <c r="G168" s="221"/>
      <c r="H168" s="224">
        <v>29.600000000000001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0" t="s">
        <v>126</v>
      </c>
      <c r="AU168" s="230" t="s">
        <v>81</v>
      </c>
      <c r="AV168" s="13" t="s">
        <v>81</v>
      </c>
      <c r="AW168" s="13" t="s">
        <v>32</v>
      </c>
      <c r="AX168" s="13" t="s">
        <v>71</v>
      </c>
      <c r="AY168" s="230" t="s">
        <v>113</v>
      </c>
    </row>
    <row r="169" s="15" customFormat="1">
      <c r="A169" s="15"/>
      <c r="B169" s="242"/>
      <c r="C169" s="243"/>
      <c r="D169" s="218" t="s">
        <v>126</v>
      </c>
      <c r="E169" s="244" t="s">
        <v>20</v>
      </c>
      <c r="F169" s="245" t="s">
        <v>221</v>
      </c>
      <c r="G169" s="243"/>
      <c r="H169" s="244" t="s">
        <v>20</v>
      </c>
      <c r="I169" s="246"/>
      <c r="J169" s="243"/>
      <c r="K169" s="243"/>
      <c r="L169" s="247"/>
      <c r="M169" s="248"/>
      <c r="N169" s="249"/>
      <c r="O169" s="249"/>
      <c r="P169" s="249"/>
      <c r="Q169" s="249"/>
      <c r="R169" s="249"/>
      <c r="S169" s="249"/>
      <c r="T169" s="25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1" t="s">
        <v>126</v>
      </c>
      <c r="AU169" s="251" t="s">
        <v>81</v>
      </c>
      <c r="AV169" s="15" t="s">
        <v>79</v>
      </c>
      <c r="AW169" s="15" t="s">
        <v>32</v>
      </c>
      <c r="AX169" s="15" t="s">
        <v>71</v>
      </c>
      <c r="AY169" s="251" t="s">
        <v>113</v>
      </c>
    </row>
    <row r="170" s="13" customFormat="1">
      <c r="A170" s="13"/>
      <c r="B170" s="220"/>
      <c r="C170" s="221"/>
      <c r="D170" s="218" t="s">
        <v>126</v>
      </c>
      <c r="E170" s="222" t="s">
        <v>20</v>
      </c>
      <c r="F170" s="223" t="s">
        <v>222</v>
      </c>
      <c r="G170" s="221"/>
      <c r="H170" s="224">
        <v>10.109999999999999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0" t="s">
        <v>126</v>
      </c>
      <c r="AU170" s="230" t="s">
        <v>81</v>
      </c>
      <c r="AV170" s="13" t="s">
        <v>81</v>
      </c>
      <c r="AW170" s="13" t="s">
        <v>32</v>
      </c>
      <c r="AX170" s="13" t="s">
        <v>71</v>
      </c>
      <c r="AY170" s="230" t="s">
        <v>113</v>
      </c>
    </row>
    <row r="171" s="13" customFormat="1">
      <c r="A171" s="13"/>
      <c r="B171" s="220"/>
      <c r="C171" s="221"/>
      <c r="D171" s="218" t="s">
        <v>126</v>
      </c>
      <c r="E171" s="222" t="s">
        <v>20</v>
      </c>
      <c r="F171" s="223" t="s">
        <v>223</v>
      </c>
      <c r="G171" s="221"/>
      <c r="H171" s="224">
        <v>20.75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0" t="s">
        <v>126</v>
      </c>
      <c r="AU171" s="230" t="s">
        <v>81</v>
      </c>
      <c r="AV171" s="13" t="s">
        <v>81</v>
      </c>
      <c r="AW171" s="13" t="s">
        <v>32</v>
      </c>
      <c r="AX171" s="13" t="s">
        <v>71</v>
      </c>
      <c r="AY171" s="230" t="s">
        <v>113</v>
      </c>
    </row>
    <row r="172" s="15" customFormat="1">
      <c r="A172" s="15"/>
      <c r="B172" s="242"/>
      <c r="C172" s="243"/>
      <c r="D172" s="218" t="s">
        <v>126</v>
      </c>
      <c r="E172" s="244" t="s">
        <v>20</v>
      </c>
      <c r="F172" s="245" t="s">
        <v>224</v>
      </c>
      <c r="G172" s="243"/>
      <c r="H172" s="244" t="s">
        <v>20</v>
      </c>
      <c r="I172" s="246"/>
      <c r="J172" s="243"/>
      <c r="K172" s="243"/>
      <c r="L172" s="247"/>
      <c r="M172" s="248"/>
      <c r="N172" s="249"/>
      <c r="O172" s="249"/>
      <c r="P172" s="249"/>
      <c r="Q172" s="249"/>
      <c r="R172" s="249"/>
      <c r="S172" s="249"/>
      <c r="T172" s="25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1" t="s">
        <v>126</v>
      </c>
      <c r="AU172" s="251" t="s">
        <v>81</v>
      </c>
      <c r="AV172" s="15" t="s">
        <v>79</v>
      </c>
      <c r="AW172" s="15" t="s">
        <v>32</v>
      </c>
      <c r="AX172" s="15" t="s">
        <v>71</v>
      </c>
      <c r="AY172" s="251" t="s">
        <v>113</v>
      </c>
    </row>
    <row r="173" s="13" customFormat="1">
      <c r="A173" s="13"/>
      <c r="B173" s="220"/>
      <c r="C173" s="221"/>
      <c r="D173" s="218" t="s">
        <v>126</v>
      </c>
      <c r="E173" s="222" t="s">
        <v>20</v>
      </c>
      <c r="F173" s="223" t="s">
        <v>225</v>
      </c>
      <c r="G173" s="221"/>
      <c r="H173" s="224">
        <v>9.2400000000000002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0" t="s">
        <v>126</v>
      </c>
      <c r="AU173" s="230" t="s">
        <v>81</v>
      </c>
      <c r="AV173" s="13" t="s">
        <v>81</v>
      </c>
      <c r="AW173" s="13" t="s">
        <v>32</v>
      </c>
      <c r="AX173" s="13" t="s">
        <v>71</v>
      </c>
      <c r="AY173" s="230" t="s">
        <v>113</v>
      </c>
    </row>
    <row r="174" s="13" customFormat="1">
      <c r="A174" s="13"/>
      <c r="B174" s="220"/>
      <c r="C174" s="221"/>
      <c r="D174" s="218" t="s">
        <v>126</v>
      </c>
      <c r="E174" s="222" t="s">
        <v>20</v>
      </c>
      <c r="F174" s="223" t="s">
        <v>226</v>
      </c>
      <c r="G174" s="221"/>
      <c r="H174" s="224">
        <v>7.04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126</v>
      </c>
      <c r="AU174" s="230" t="s">
        <v>81</v>
      </c>
      <c r="AV174" s="13" t="s">
        <v>81</v>
      </c>
      <c r="AW174" s="13" t="s">
        <v>32</v>
      </c>
      <c r="AX174" s="13" t="s">
        <v>71</v>
      </c>
      <c r="AY174" s="230" t="s">
        <v>113</v>
      </c>
    </row>
    <row r="175" s="14" customFormat="1">
      <c r="A175" s="14"/>
      <c r="B175" s="231"/>
      <c r="C175" s="232"/>
      <c r="D175" s="218" t="s">
        <v>126</v>
      </c>
      <c r="E175" s="233" t="s">
        <v>20</v>
      </c>
      <c r="F175" s="234" t="s">
        <v>159</v>
      </c>
      <c r="G175" s="232"/>
      <c r="H175" s="235">
        <v>857.51999999999998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126</v>
      </c>
      <c r="AU175" s="241" t="s">
        <v>81</v>
      </c>
      <c r="AV175" s="14" t="s">
        <v>120</v>
      </c>
      <c r="AW175" s="14" t="s">
        <v>32</v>
      </c>
      <c r="AX175" s="14" t="s">
        <v>79</v>
      </c>
      <c r="AY175" s="241" t="s">
        <v>113</v>
      </c>
    </row>
    <row r="176" s="2" customFormat="1" ht="16.5" customHeight="1">
      <c r="A176" s="39"/>
      <c r="B176" s="40"/>
      <c r="C176" s="201" t="s">
        <v>227</v>
      </c>
      <c r="D176" s="201" t="s">
        <v>115</v>
      </c>
      <c r="E176" s="202" t="s">
        <v>228</v>
      </c>
      <c r="F176" s="203" t="s">
        <v>229</v>
      </c>
      <c r="G176" s="204" t="s">
        <v>175</v>
      </c>
      <c r="H176" s="205">
        <v>109.20999999999999</v>
      </c>
      <c r="I176" s="206"/>
      <c r="J176" s="205">
        <f>ROUND(I176*H176,2)</f>
        <v>0</v>
      </c>
      <c r="K176" s="203" t="s">
        <v>119</v>
      </c>
      <c r="L176" s="45"/>
      <c r="M176" s="207" t="s">
        <v>20</v>
      </c>
      <c r="N176" s="208" t="s">
        <v>42</v>
      </c>
      <c r="O176" s="85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1" t="s">
        <v>120</v>
      </c>
      <c r="AT176" s="211" t="s">
        <v>115</v>
      </c>
      <c r="AU176" s="211" t="s">
        <v>81</v>
      </c>
      <c r="AY176" s="18" t="s">
        <v>113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8" t="s">
        <v>79</v>
      </c>
      <c r="BK176" s="212">
        <f>ROUND(I176*H176,2)</f>
        <v>0</v>
      </c>
      <c r="BL176" s="18" t="s">
        <v>120</v>
      </c>
      <c r="BM176" s="211" t="s">
        <v>230</v>
      </c>
    </row>
    <row r="177" s="2" customFormat="1">
      <c r="A177" s="39"/>
      <c r="B177" s="40"/>
      <c r="C177" s="41"/>
      <c r="D177" s="213" t="s">
        <v>122</v>
      </c>
      <c r="E177" s="41"/>
      <c r="F177" s="214" t="s">
        <v>231</v>
      </c>
      <c r="G177" s="41"/>
      <c r="H177" s="41"/>
      <c r="I177" s="215"/>
      <c r="J177" s="41"/>
      <c r="K177" s="41"/>
      <c r="L177" s="45"/>
      <c r="M177" s="216"/>
      <c r="N177" s="217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122</v>
      </c>
      <c r="AU177" s="18" t="s">
        <v>81</v>
      </c>
    </row>
    <row r="178" s="2" customFormat="1">
      <c r="A178" s="39"/>
      <c r="B178" s="40"/>
      <c r="C178" s="41"/>
      <c r="D178" s="218" t="s">
        <v>124</v>
      </c>
      <c r="E178" s="41"/>
      <c r="F178" s="219" t="s">
        <v>156</v>
      </c>
      <c r="G178" s="41"/>
      <c r="H178" s="41"/>
      <c r="I178" s="215"/>
      <c r="J178" s="41"/>
      <c r="K178" s="41"/>
      <c r="L178" s="45"/>
      <c r="M178" s="216"/>
      <c r="N178" s="217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124</v>
      </c>
      <c r="AU178" s="18" t="s">
        <v>81</v>
      </c>
    </row>
    <row r="179" s="13" customFormat="1">
      <c r="A179" s="13"/>
      <c r="B179" s="220"/>
      <c r="C179" s="221"/>
      <c r="D179" s="218" t="s">
        <v>126</v>
      </c>
      <c r="E179" s="222" t="s">
        <v>20</v>
      </c>
      <c r="F179" s="223" t="s">
        <v>232</v>
      </c>
      <c r="G179" s="221"/>
      <c r="H179" s="224">
        <v>2.3199999999999998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126</v>
      </c>
      <c r="AU179" s="230" t="s">
        <v>81</v>
      </c>
      <c r="AV179" s="13" t="s">
        <v>81</v>
      </c>
      <c r="AW179" s="13" t="s">
        <v>32</v>
      </c>
      <c r="AX179" s="13" t="s">
        <v>71</v>
      </c>
      <c r="AY179" s="230" t="s">
        <v>113</v>
      </c>
    </row>
    <row r="180" s="13" customFormat="1">
      <c r="A180" s="13"/>
      <c r="B180" s="220"/>
      <c r="C180" s="221"/>
      <c r="D180" s="218" t="s">
        <v>126</v>
      </c>
      <c r="E180" s="222" t="s">
        <v>20</v>
      </c>
      <c r="F180" s="223" t="s">
        <v>233</v>
      </c>
      <c r="G180" s="221"/>
      <c r="H180" s="224">
        <v>3.3500000000000001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126</v>
      </c>
      <c r="AU180" s="230" t="s">
        <v>81</v>
      </c>
      <c r="AV180" s="13" t="s">
        <v>81</v>
      </c>
      <c r="AW180" s="13" t="s">
        <v>32</v>
      </c>
      <c r="AX180" s="13" t="s">
        <v>71</v>
      </c>
      <c r="AY180" s="230" t="s">
        <v>113</v>
      </c>
    </row>
    <row r="181" s="13" customFormat="1">
      <c r="A181" s="13"/>
      <c r="B181" s="220"/>
      <c r="C181" s="221"/>
      <c r="D181" s="218" t="s">
        <v>126</v>
      </c>
      <c r="E181" s="222" t="s">
        <v>20</v>
      </c>
      <c r="F181" s="223" t="s">
        <v>234</v>
      </c>
      <c r="G181" s="221"/>
      <c r="H181" s="224">
        <v>3.5800000000000001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126</v>
      </c>
      <c r="AU181" s="230" t="s">
        <v>81</v>
      </c>
      <c r="AV181" s="13" t="s">
        <v>81</v>
      </c>
      <c r="AW181" s="13" t="s">
        <v>32</v>
      </c>
      <c r="AX181" s="13" t="s">
        <v>71</v>
      </c>
      <c r="AY181" s="230" t="s">
        <v>113</v>
      </c>
    </row>
    <row r="182" s="13" customFormat="1">
      <c r="A182" s="13"/>
      <c r="B182" s="220"/>
      <c r="C182" s="221"/>
      <c r="D182" s="218" t="s">
        <v>126</v>
      </c>
      <c r="E182" s="222" t="s">
        <v>20</v>
      </c>
      <c r="F182" s="223" t="s">
        <v>235</v>
      </c>
      <c r="G182" s="221"/>
      <c r="H182" s="224">
        <v>3.0600000000000001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126</v>
      </c>
      <c r="AU182" s="230" t="s">
        <v>81</v>
      </c>
      <c r="AV182" s="13" t="s">
        <v>81</v>
      </c>
      <c r="AW182" s="13" t="s">
        <v>32</v>
      </c>
      <c r="AX182" s="13" t="s">
        <v>71</v>
      </c>
      <c r="AY182" s="230" t="s">
        <v>113</v>
      </c>
    </row>
    <row r="183" s="13" customFormat="1">
      <c r="A183" s="13"/>
      <c r="B183" s="220"/>
      <c r="C183" s="221"/>
      <c r="D183" s="218" t="s">
        <v>126</v>
      </c>
      <c r="E183" s="222" t="s">
        <v>20</v>
      </c>
      <c r="F183" s="223" t="s">
        <v>236</v>
      </c>
      <c r="G183" s="221"/>
      <c r="H183" s="224">
        <v>2.8599999999999999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0" t="s">
        <v>126</v>
      </c>
      <c r="AU183" s="230" t="s">
        <v>81</v>
      </c>
      <c r="AV183" s="13" t="s">
        <v>81</v>
      </c>
      <c r="AW183" s="13" t="s">
        <v>32</v>
      </c>
      <c r="AX183" s="13" t="s">
        <v>71</v>
      </c>
      <c r="AY183" s="230" t="s">
        <v>113</v>
      </c>
    </row>
    <row r="184" s="13" customFormat="1">
      <c r="A184" s="13"/>
      <c r="B184" s="220"/>
      <c r="C184" s="221"/>
      <c r="D184" s="218" t="s">
        <v>126</v>
      </c>
      <c r="E184" s="222" t="s">
        <v>20</v>
      </c>
      <c r="F184" s="223" t="s">
        <v>237</v>
      </c>
      <c r="G184" s="221"/>
      <c r="H184" s="224">
        <v>2.73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0" t="s">
        <v>126</v>
      </c>
      <c r="AU184" s="230" t="s">
        <v>81</v>
      </c>
      <c r="AV184" s="13" t="s">
        <v>81</v>
      </c>
      <c r="AW184" s="13" t="s">
        <v>32</v>
      </c>
      <c r="AX184" s="13" t="s">
        <v>71</v>
      </c>
      <c r="AY184" s="230" t="s">
        <v>113</v>
      </c>
    </row>
    <row r="185" s="13" customFormat="1">
      <c r="A185" s="13"/>
      <c r="B185" s="220"/>
      <c r="C185" s="221"/>
      <c r="D185" s="218" t="s">
        <v>126</v>
      </c>
      <c r="E185" s="222" t="s">
        <v>20</v>
      </c>
      <c r="F185" s="223" t="s">
        <v>238</v>
      </c>
      <c r="G185" s="221"/>
      <c r="H185" s="224">
        <v>2.2200000000000002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126</v>
      </c>
      <c r="AU185" s="230" t="s">
        <v>81</v>
      </c>
      <c r="AV185" s="13" t="s">
        <v>81</v>
      </c>
      <c r="AW185" s="13" t="s">
        <v>32</v>
      </c>
      <c r="AX185" s="13" t="s">
        <v>71</v>
      </c>
      <c r="AY185" s="230" t="s">
        <v>113</v>
      </c>
    </row>
    <row r="186" s="13" customFormat="1">
      <c r="A186" s="13"/>
      <c r="B186" s="220"/>
      <c r="C186" s="221"/>
      <c r="D186" s="218" t="s">
        <v>126</v>
      </c>
      <c r="E186" s="222" t="s">
        <v>20</v>
      </c>
      <c r="F186" s="223" t="s">
        <v>239</v>
      </c>
      <c r="G186" s="221"/>
      <c r="H186" s="224">
        <v>2.8599999999999999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0" t="s">
        <v>126</v>
      </c>
      <c r="AU186" s="230" t="s">
        <v>81</v>
      </c>
      <c r="AV186" s="13" t="s">
        <v>81</v>
      </c>
      <c r="AW186" s="13" t="s">
        <v>32</v>
      </c>
      <c r="AX186" s="13" t="s">
        <v>71</v>
      </c>
      <c r="AY186" s="230" t="s">
        <v>113</v>
      </c>
    </row>
    <row r="187" s="13" customFormat="1">
      <c r="A187" s="13"/>
      <c r="B187" s="220"/>
      <c r="C187" s="221"/>
      <c r="D187" s="218" t="s">
        <v>126</v>
      </c>
      <c r="E187" s="222" t="s">
        <v>20</v>
      </c>
      <c r="F187" s="223" t="s">
        <v>240</v>
      </c>
      <c r="G187" s="221"/>
      <c r="H187" s="224">
        <v>2.1499999999999999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126</v>
      </c>
      <c r="AU187" s="230" t="s">
        <v>81</v>
      </c>
      <c r="AV187" s="13" t="s">
        <v>81</v>
      </c>
      <c r="AW187" s="13" t="s">
        <v>32</v>
      </c>
      <c r="AX187" s="13" t="s">
        <v>71</v>
      </c>
      <c r="AY187" s="230" t="s">
        <v>113</v>
      </c>
    </row>
    <row r="188" s="13" customFormat="1">
      <c r="A188" s="13"/>
      <c r="B188" s="220"/>
      <c r="C188" s="221"/>
      <c r="D188" s="218" t="s">
        <v>126</v>
      </c>
      <c r="E188" s="222" t="s">
        <v>20</v>
      </c>
      <c r="F188" s="223" t="s">
        <v>241</v>
      </c>
      <c r="G188" s="221"/>
      <c r="H188" s="224">
        <v>2.1499999999999999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0" t="s">
        <v>126</v>
      </c>
      <c r="AU188" s="230" t="s">
        <v>81</v>
      </c>
      <c r="AV188" s="13" t="s">
        <v>81</v>
      </c>
      <c r="AW188" s="13" t="s">
        <v>32</v>
      </c>
      <c r="AX188" s="13" t="s">
        <v>71</v>
      </c>
      <c r="AY188" s="230" t="s">
        <v>113</v>
      </c>
    </row>
    <row r="189" s="13" customFormat="1">
      <c r="A189" s="13"/>
      <c r="B189" s="220"/>
      <c r="C189" s="221"/>
      <c r="D189" s="218" t="s">
        <v>126</v>
      </c>
      <c r="E189" s="222" t="s">
        <v>20</v>
      </c>
      <c r="F189" s="223" t="s">
        <v>242</v>
      </c>
      <c r="G189" s="221"/>
      <c r="H189" s="224">
        <v>2.3500000000000001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0" t="s">
        <v>126</v>
      </c>
      <c r="AU189" s="230" t="s">
        <v>81</v>
      </c>
      <c r="AV189" s="13" t="s">
        <v>81</v>
      </c>
      <c r="AW189" s="13" t="s">
        <v>32</v>
      </c>
      <c r="AX189" s="13" t="s">
        <v>71</v>
      </c>
      <c r="AY189" s="230" t="s">
        <v>113</v>
      </c>
    </row>
    <row r="190" s="13" customFormat="1">
      <c r="A190" s="13"/>
      <c r="B190" s="220"/>
      <c r="C190" s="221"/>
      <c r="D190" s="218" t="s">
        <v>126</v>
      </c>
      <c r="E190" s="222" t="s">
        <v>20</v>
      </c>
      <c r="F190" s="223" t="s">
        <v>243</v>
      </c>
      <c r="G190" s="221"/>
      <c r="H190" s="224">
        <v>2.27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0" t="s">
        <v>126</v>
      </c>
      <c r="AU190" s="230" t="s">
        <v>81</v>
      </c>
      <c r="AV190" s="13" t="s">
        <v>81</v>
      </c>
      <c r="AW190" s="13" t="s">
        <v>32</v>
      </c>
      <c r="AX190" s="13" t="s">
        <v>71</v>
      </c>
      <c r="AY190" s="230" t="s">
        <v>113</v>
      </c>
    </row>
    <row r="191" s="13" customFormat="1">
      <c r="A191" s="13"/>
      <c r="B191" s="220"/>
      <c r="C191" s="221"/>
      <c r="D191" s="218" t="s">
        <v>126</v>
      </c>
      <c r="E191" s="222" t="s">
        <v>20</v>
      </c>
      <c r="F191" s="223" t="s">
        <v>244</v>
      </c>
      <c r="G191" s="221"/>
      <c r="H191" s="224">
        <v>2.7599999999999998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0" t="s">
        <v>126</v>
      </c>
      <c r="AU191" s="230" t="s">
        <v>81</v>
      </c>
      <c r="AV191" s="13" t="s">
        <v>81</v>
      </c>
      <c r="AW191" s="13" t="s">
        <v>32</v>
      </c>
      <c r="AX191" s="13" t="s">
        <v>71</v>
      </c>
      <c r="AY191" s="230" t="s">
        <v>113</v>
      </c>
    </row>
    <row r="192" s="13" customFormat="1">
      <c r="A192" s="13"/>
      <c r="B192" s="220"/>
      <c r="C192" s="221"/>
      <c r="D192" s="218" t="s">
        <v>126</v>
      </c>
      <c r="E192" s="222" t="s">
        <v>20</v>
      </c>
      <c r="F192" s="223" t="s">
        <v>245</v>
      </c>
      <c r="G192" s="221"/>
      <c r="H192" s="224">
        <v>2.71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0" t="s">
        <v>126</v>
      </c>
      <c r="AU192" s="230" t="s">
        <v>81</v>
      </c>
      <c r="AV192" s="13" t="s">
        <v>81</v>
      </c>
      <c r="AW192" s="13" t="s">
        <v>32</v>
      </c>
      <c r="AX192" s="13" t="s">
        <v>71</v>
      </c>
      <c r="AY192" s="230" t="s">
        <v>113</v>
      </c>
    </row>
    <row r="193" s="13" customFormat="1">
      <c r="A193" s="13"/>
      <c r="B193" s="220"/>
      <c r="C193" s="221"/>
      <c r="D193" s="218" t="s">
        <v>126</v>
      </c>
      <c r="E193" s="222" t="s">
        <v>20</v>
      </c>
      <c r="F193" s="223" t="s">
        <v>246</v>
      </c>
      <c r="G193" s="221"/>
      <c r="H193" s="224">
        <v>2.8900000000000001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0" t="s">
        <v>126</v>
      </c>
      <c r="AU193" s="230" t="s">
        <v>81</v>
      </c>
      <c r="AV193" s="13" t="s">
        <v>81</v>
      </c>
      <c r="AW193" s="13" t="s">
        <v>32</v>
      </c>
      <c r="AX193" s="13" t="s">
        <v>71</v>
      </c>
      <c r="AY193" s="230" t="s">
        <v>113</v>
      </c>
    </row>
    <row r="194" s="13" customFormat="1">
      <c r="A194" s="13"/>
      <c r="B194" s="220"/>
      <c r="C194" s="221"/>
      <c r="D194" s="218" t="s">
        <v>126</v>
      </c>
      <c r="E194" s="222" t="s">
        <v>20</v>
      </c>
      <c r="F194" s="223" t="s">
        <v>247</v>
      </c>
      <c r="G194" s="221"/>
      <c r="H194" s="224">
        <v>2.0699999999999998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0" t="s">
        <v>126</v>
      </c>
      <c r="AU194" s="230" t="s">
        <v>81</v>
      </c>
      <c r="AV194" s="13" t="s">
        <v>81</v>
      </c>
      <c r="AW194" s="13" t="s">
        <v>32</v>
      </c>
      <c r="AX194" s="13" t="s">
        <v>71</v>
      </c>
      <c r="AY194" s="230" t="s">
        <v>113</v>
      </c>
    </row>
    <row r="195" s="13" customFormat="1">
      <c r="A195" s="13"/>
      <c r="B195" s="220"/>
      <c r="C195" s="221"/>
      <c r="D195" s="218" t="s">
        <v>126</v>
      </c>
      <c r="E195" s="222" t="s">
        <v>20</v>
      </c>
      <c r="F195" s="223" t="s">
        <v>248</v>
      </c>
      <c r="G195" s="221"/>
      <c r="H195" s="224">
        <v>3.04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0" t="s">
        <v>126</v>
      </c>
      <c r="AU195" s="230" t="s">
        <v>81</v>
      </c>
      <c r="AV195" s="13" t="s">
        <v>81</v>
      </c>
      <c r="AW195" s="13" t="s">
        <v>32</v>
      </c>
      <c r="AX195" s="13" t="s">
        <v>71</v>
      </c>
      <c r="AY195" s="230" t="s">
        <v>113</v>
      </c>
    </row>
    <row r="196" s="13" customFormat="1">
      <c r="A196" s="13"/>
      <c r="B196" s="220"/>
      <c r="C196" s="221"/>
      <c r="D196" s="218" t="s">
        <v>126</v>
      </c>
      <c r="E196" s="222" t="s">
        <v>20</v>
      </c>
      <c r="F196" s="223" t="s">
        <v>249</v>
      </c>
      <c r="G196" s="221"/>
      <c r="H196" s="224">
        <v>2.7599999999999998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126</v>
      </c>
      <c r="AU196" s="230" t="s">
        <v>81</v>
      </c>
      <c r="AV196" s="13" t="s">
        <v>81</v>
      </c>
      <c r="AW196" s="13" t="s">
        <v>32</v>
      </c>
      <c r="AX196" s="13" t="s">
        <v>71</v>
      </c>
      <c r="AY196" s="230" t="s">
        <v>113</v>
      </c>
    </row>
    <row r="197" s="13" customFormat="1">
      <c r="A197" s="13"/>
      <c r="B197" s="220"/>
      <c r="C197" s="221"/>
      <c r="D197" s="218" t="s">
        <v>126</v>
      </c>
      <c r="E197" s="222" t="s">
        <v>20</v>
      </c>
      <c r="F197" s="223" t="s">
        <v>250</v>
      </c>
      <c r="G197" s="221"/>
      <c r="H197" s="224">
        <v>3.1200000000000001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0" t="s">
        <v>126</v>
      </c>
      <c r="AU197" s="230" t="s">
        <v>81</v>
      </c>
      <c r="AV197" s="13" t="s">
        <v>81</v>
      </c>
      <c r="AW197" s="13" t="s">
        <v>32</v>
      </c>
      <c r="AX197" s="13" t="s">
        <v>71</v>
      </c>
      <c r="AY197" s="230" t="s">
        <v>113</v>
      </c>
    </row>
    <row r="198" s="13" customFormat="1">
      <c r="A198" s="13"/>
      <c r="B198" s="220"/>
      <c r="C198" s="221"/>
      <c r="D198" s="218" t="s">
        <v>126</v>
      </c>
      <c r="E198" s="222" t="s">
        <v>20</v>
      </c>
      <c r="F198" s="223" t="s">
        <v>251</v>
      </c>
      <c r="G198" s="221"/>
      <c r="H198" s="224">
        <v>2.3500000000000001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0" t="s">
        <v>126</v>
      </c>
      <c r="AU198" s="230" t="s">
        <v>81</v>
      </c>
      <c r="AV198" s="13" t="s">
        <v>81</v>
      </c>
      <c r="AW198" s="13" t="s">
        <v>32</v>
      </c>
      <c r="AX198" s="13" t="s">
        <v>71</v>
      </c>
      <c r="AY198" s="230" t="s">
        <v>113</v>
      </c>
    </row>
    <row r="199" s="13" customFormat="1">
      <c r="A199" s="13"/>
      <c r="B199" s="220"/>
      <c r="C199" s="221"/>
      <c r="D199" s="218" t="s">
        <v>126</v>
      </c>
      <c r="E199" s="222" t="s">
        <v>20</v>
      </c>
      <c r="F199" s="223" t="s">
        <v>252</v>
      </c>
      <c r="G199" s="221"/>
      <c r="H199" s="224">
        <v>1.69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126</v>
      </c>
      <c r="AU199" s="230" t="s">
        <v>81</v>
      </c>
      <c r="AV199" s="13" t="s">
        <v>81</v>
      </c>
      <c r="AW199" s="13" t="s">
        <v>32</v>
      </c>
      <c r="AX199" s="13" t="s">
        <v>71</v>
      </c>
      <c r="AY199" s="230" t="s">
        <v>113</v>
      </c>
    </row>
    <row r="200" s="13" customFormat="1">
      <c r="A200" s="13"/>
      <c r="B200" s="220"/>
      <c r="C200" s="221"/>
      <c r="D200" s="218" t="s">
        <v>126</v>
      </c>
      <c r="E200" s="222" t="s">
        <v>20</v>
      </c>
      <c r="F200" s="223" t="s">
        <v>253</v>
      </c>
      <c r="G200" s="221"/>
      <c r="H200" s="224">
        <v>1.9199999999999999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126</v>
      </c>
      <c r="AU200" s="230" t="s">
        <v>81</v>
      </c>
      <c r="AV200" s="13" t="s">
        <v>81</v>
      </c>
      <c r="AW200" s="13" t="s">
        <v>32</v>
      </c>
      <c r="AX200" s="13" t="s">
        <v>71</v>
      </c>
      <c r="AY200" s="230" t="s">
        <v>113</v>
      </c>
    </row>
    <row r="201" s="13" customFormat="1">
      <c r="A201" s="13"/>
      <c r="B201" s="220"/>
      <c r="C201" s="221"/>
      <c r="D201" s="218" t="s">
        <v>126</v>
      </c>
      <c r="E201" s="222" t="s">
        <v>20</v>
      </c>
      <c r="F201" s="223" t="s">
        <v>254</v>
      </c>
      <c r="G201" s="221"/>
      <c r="H201" s="224">
        <v>3.2200000000000002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126</v>
      </c>
      <c r="AU201" s="230" t="s">
        <v>81</v>
      </c>
      <c r="AV201" s="13" t="s">
        <v>81</v>
      </c>
      <c r="AW201" s="13" t="s">
        <v>32</v>
      </c>
      <c r="AX201" s="13" t="s">
        <v>71</v>
      </c>
      <c r="AY201" s="230" t="s">
        <v>113</v>
      </c>
    </row>
    <row r="202" s="13" customFormat="1">
      <c r="A202" s="13"/>
      <c r="B202" s="220"/>
      <c r="C202" s="221"/>
      <c r="D202" s="218" t="s">
        <v>126</v>
      </c>
      <c r="E202" s="222" t="s">
        <v>20</v>
      </c>
      <c r="F202" s="223" t="s">
        <v>255</v>
      </c>
      <c r="G202" s="221"/>
      <c r="H202" s="224">
        <v>3.2400000000000002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0" t="s">
        <v>126</v>
      </c>
      <c r="AU202" s="230" t="s">
        <v>81</v>
      </c>
      <c r="AV202" s="13" t="s">
        <v>81</v>
      </c>
      <c r="AW202" s="13" t="s">
        <v>32</v>
      </c>
      <c r="AX202" s="13" t="s">
        <v>71</v>
      </c>
      <c r="AY202" s="230" t="s">
        <v>113</v>
      </c>
    </row>
    <row r="203" s="13" customFormat="1">
      <c r="A203" s="13"/>
      <c r="B203" s="220"/>
      <c r="C203" s="221"/>
      <c r="D203" s="218" t="s">
        <v>126</v>
      </c>
      <c r="E203" s="222" t="s">
        <v>20</v>
      </c>
      <c r="F203" s="223" t="s">
        <v>256</v>
      </c>
      <c r="G203" s="221"/>
      <c r="H203" s="224">
        <v>2.4500000000000002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0" t="s">
        <v>126</v>
      </c>
      <c r="AU203" s="230" t="s">
        <v>81</v>
      </c>
      <c r="AV203" s="13" t="s">
        <v>81</v>
      </c>
      <c r="AW203" s="13" t="s">
        <v>32</v>
      </c>
      <c r="AX203" s="13" t="s">
        <v>71</v>
      </c>
      <c r="AY203" s="230" t="s">
        <v>113</v>
      </c>
    </row>
    <row r="204" s="13" customFormat="1">
      <c r="A204" s="13"/>
      <c r="B204" s="220"/>
      <c r="C204" s="221"/>
      <c r="D204" s="218" t="s">
        <v>126</v>
      </c>
      <c r="E204" s="222" t="s">
        <v>20</v>
      </c>
      <c r="F204" s="223" t="s">
        <v>257</v>
      </c>
      <c r="G204" s="221"/>
      <c r="H204" s="224">
        <v>2.2200000000000002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126</v>
      </c>
      <c r="AU204" s="230" t="s">
        <v>81</v>
      </c>
      <c r="AV204" s="13" t="s">
        <v>81</v>
      </c>
      <c r="AW204" s="13" t="s">
        <v>32</v>
      </c>
      <c r="AX204" s="13" t="s">
        <v>71</v>
      </c>
      <c r="AY204" s="230" t="s">
        <v>113</v>
      </c>
    </row>
    <row r="205" s="13" customFormat="1">
      <c r="A205" s="13"/>
      <c r="B205" s="220"/>
      <c r="C205" s="221"/>
      <c r="D205" s="218" t="s">
        <v>126</v>
      </c>
      <c r="E205" s="222" t="s">
        <v>20</v>
      </c>
      <c r="F205" s="223" t="s">
        <v>258</v>
      </c>
      <c r="G205" s="221"/>
      <c r="H205" s="224">
        <v>2.3700000000000001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0" t="s">
        <v>126</v>
      </c>
      <c r="AU205" s="230" t="s">
        <v>81</v>
      </c>
      <c r="AV205" s="13" t="s">
        <v>81</v>
      </c>
      <c r="AW205" s="13" t="s">
        <v>32</v>
      </c>
      <c r="AX205" s="13" t="s">
        <v>71</v>
      </c>
      <c r="AY205" s="230" t="s">
        <v>113</v>
      </c>
    </row>
    <row r="206" s="13" customFormat="1">
      <c r="A206" s="13"/>
      <c r="B206" s="220"/>
      <c r="C206" s="221"/>
      <c r="D206" s="218" t="s">
        <v>126</v>
      </c>
      <c r="E206" s="222" t="s">
        <v>20</v>
      </c>
      <c r="F206" s="223" t="s">
        <v>259</v>
      </c>
      <c r="G206" s="221"/>
      <c r="H206" s="224">
        <v>1.8899999999999999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0" t="s">
        <v>126</v>
      </c>
      <c r="AU206" s="230" t="s">
        <v>81</v>
      </c>
      <c r="AV206" s="13" t="s">
        <v>81</v>
      </c>
      <c r="AW206" s="13" t="s">
        <v>32</v>
      </c>
      <c r="AX206" s="13" t="s">
        <v>71</v>
      </c>
      <c r="AY206" s="230" t="s">
        <v>113</v>
      </c>
    </row>
    <row r="207" s="13" customFormat="1">
      <c r="A207" s="13"/>
      <c r="B207" s="220"/>
      <c r="C207" s="221"/>
      <c r="D207" s="218" t="s">
        <v>126</v>
      </c>
      <c r="E207" s="222" t="s">
        <v>20</v>
      </c>
      <c r="F207" s="223" t="s">
        <v>260</v>
      </c>
      <c r="G207" s="221"/>
      <c r="H207" s="224">
        <v>1.79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0" t="s">
        <v>126</v>
      </c>
      <c r="AU207" s="230" t="s">
        <v>81</v>
      </c>
      <c r="AV207" s="13" t="s">
        <v>81</v>
      </c>
      <c r="AW207" s="13" t="s">
        <v>32</v>
      </c>
      <c r="AX207" s="13" t="s">
        <v>71</v>
      </c>
      <c r="AY207" s="230" t="s">
        <v>113</v>
      </c>
    </row>
    <row r="208" s="13" customFormat="1">
      <c r="A208" s="13"/>
      <c r="B208" s="220"/>
      <c r="C208" s="221"/>
      <c r="D208" s="218" t="s">
        <v>126</v>
      </c>
      <c r="E208" s="222" t="s">
        <v>20</v>
      </c>
      <c r="F208" s="223" t="s">
        <v>261</v>
      </c>
      <c r="G208" s="221"/>
      <c r="H208" s="224">
        <v>2.71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0" t="s">
        <v>126</v>
      </c>
      <c r="AU208" s="230" t="s">
        <v>81</v>
      </c>
      <c r="AV208" s="13" t="s">
        <v>81</v>
      </c>
      <c r="AW208" s="13" t="s">
        <v>32</v>
      </c>
      <c r="AX208" s="13" t="s">
        <v>71</v>
      </c>
      <c r="AY208" s="230" t="s">
        <v>113</v>
      </c>
    </row>
    <row r="209" s="13" customFormat="1">
      <c r="A209" s="13"/>
      <c r="B209" s="220"/>
      <c r="C209" s="221"/>
      <c r="D209" s="218" t="s">
        <v>126</v>
      </c>
      <c r="E209" s="222" t="s">
        <v>20</v>
      </c>
      <c r="F209" s="223" t="s">
        <v>262</v>
      </c>
      <c r="G209" s="221"/>
      <c r="H209" s="224">
        <v>2.73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0" t="s">
        <v>126</v>
      </c>
      <c r="AU209" s="230" t="s">
        <v>81</v>
      </c>
      <c r="AV209" s="13" t="s">
        <v>81</v>
      </c>
      <c r="AW209" s="13" t="s">
        <v>32</v>
      </c>
      <c r="AX209" s="13" t="s">
        <v>71</v>
      </c>
      <c r="AY209" s="230" t="s">
        <v>113</v>
      </c>
    </row>
    <row r="210" s="13" customFormat="1">
      <c r="A210" s="13"/>
      <c r="B210" s="220"/>
      <c r="C210" s="221"/>
      <c r="D210" s="218" t="s">
        <v>126</v>
      </c>
      <c r="E210" s="222" t="s">
        <v>20</v>
      </c>
      <c r="F210" s="223" t="s">
        <v>263</v>
      </c>
      <c r="G210" s="221"/>
      <c r="H210" s="224">
        <v>2.04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0" t="s">
        <v>126</v>
      </c>
      <c r="AU210" s="230" t="s">
        <v>81</v>
      </c>
      <c r="AV210" s="13" t="s">
        <v>81</v>
      </c>
      <c r="AW210" s="13" t="s">
        <v>32</v>
      </c>
      <c r="AX210" s="13" t="s">
        <v>71</v>
      </c>
      <c r="AY210" s="230" t="s">
        <v>113</v>
      </c>
    </row>
    <row r="211" s="13" customFormat="1">
      <c r="A211" s="13"/>
      <c r="B211" s="220"/>
      <c r="C211" s="221"/>
      <c r="D211" s="218" t="s">
        <v>126</v>
      </c>
      <c r="E211" s="222" t="s">
        <v>20</v>
      </c>
      <c r="F211" s="223" t="s">
        <v>264</v>
      </c>
      <c r="G211" s="221"/>
      <c r="H211" s="224">
        <v>1.8899999999999999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126</v>
      </c>
      <c r="AU211" s="230" t="s">
        <v>81</v>
      </c>
      <c r="AV211" s="13" t="s">
        <v>81</v>
      </c>
      <c r="AW211" s="13" t="s">
        <v>32</v>
      </c>
      <c r="AX211" s="13" t="s">
        <v>71</v>
      </c>
      <c r="AY211" s="230" t="s">
        <v>113</v>
      </c>
    </row>
    <row r="212" s="13" customFormat="1">
      <c r="A212" s="13"/>
      <c r="B212" s="220"/>
      <c r="C212" s="221"/>
      <c r="D212" s="218" t="s">
        <v>126</v>
      </c>
      <c r="E212" s="222" t="s">
        <v>20</v>
      </c>
      <c r="F212" s="223" t="s">
        <v>265</v>
      </c>
      <c r="G212" s="221"/>
      <c r="H212" s="224">
        <v>1.8400000000000001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0" t="s">
        <v>126</v>
      </c>
      <c r="AU212" s="230" t="s">
        <v>81</v>
      </c>
      <c r="AV212" s="13" t="s">
        <v>81</v>
      </c>
      <c r="AW212" s="13" t="s">
        <v>32</v>
      </c>
      <c r="AX212" s="13" t="s">
        <v>71</v>
      </c>
      <c r="AY212" s="230" t="s">
        <v>113</v>
      </c>
    </row>
    <row r="213" s="13" customFormat="1">
      <c r="A213" s="13"/>
      <c r="B213" s="220"/>
      <c r="C213" s="221"/>
      <c r="D213" s="218" t="s">
        <v>126</v>
      </c>
      <c r="E213" s="222" t="s">
        <v>20</v>
      </c>
      <c r="F213" s="223" t="s">
        <v>266</v>
      </c>
      <c r="G213" s="221"/>
      <c r="H213" s="224">
        <v>1.8400000000000001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126</v>
      </c>
      <c r="AU213" s="230" t="s">
        <v>81</v>
      </c>
      <c r="AV213" s="13" t="s">
        <v>81</v>
      </c>
      <c r="AW213" s="13" t="s">
        <v>32</v>
      </c>
      <c r="AX213" s="13" t="s">
        <v>71</v>
      </c>
      <c r="AY213" s="230" t="s">
        <v>113</v>
      </c>
    </row>
    <row r="214" s="13" customFormat="1">
      <c r="A214" s="13"/>
      <c r="B214" s="220"/>
      <c r="C214" s="221"/>
      <c r="D214" s="218" t="s">
        <v>126</v>
      </c>
      <c r="E214" s="222" t="s">
        <v>20</v>
      </c>
      <c r="F214" s="223" t="s">
        <v>267</v>
      </c>
      <c r="G214" s="221"/>
      <c r="H214" s="224">
        <v>1.8400000000000001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0" t="s">
        <v>126</v>
      </c>
      <c r="AU214" s="230" t="s">
        <v>81</v>
      </c>
      <c r="AV214" s="13" t="s">
        <v>81</v>
      </c>
      <c r="AW214" s="13" t="s">
        <v>32</v>
      </c>
      <c r="AX214" s="13" t="s">
        <v>71</v>
      </c>
      <c r="AY214" s="230" t="s">
        <v>113</v>
      </c>
    </row>
    <row r="215" s="13" customFormat="1">
      <c r="A215" s="13"/>
      <c r="B215" s="220"/>
      <c r="C215" s="221"/>
      <c r="D215" s="218" t="s">
        <v>126</v>
      </c>
      <c r="E215" s="222" t="s">
        <v>20</v>
      </c>
      <c r="F215" s="223" t="s">
        <v>268</v>
      </c>
      <c r="G215" s="221"/>
      <c r="H215" s="224">
        <v>1.79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0" t="s">
        <v>126</v>
      </c>
      <c r="AU215" s="230" t="s">
        <v>81</v>
      </c>
      <c r="AV215" s="13" t="s">
        <v>81</v>
      </c>
      <c r="AW215" s="13" t="s">
        <v>32</v>
      </c>
      <c r="AX215" s="13" t="s">
        <v>71</v>
      </c>
      <c r="AY215" s="230" t="s">
        <v>113</v>
      </c>
    </row>
    <row r="216" s="13" customFormat="1">
      <c r="A216" s="13"/>
      <c r="B216" s="220"/>
      <c r="C216" s="221"/>
      <c r="D216" s="218" t="s">
        <v>126</v>
      </c>
      <c r="E216" s="222" t="s">
        <v>20</v>
      </c>
      <c r="F216" s="223" t="s">
        <v>269</v>
      </c>
      <c r="G216" s="221"/>
      <c r="H216" s="224">
        <v>1.76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0" t="s">
        <v>126</v>
      </c>
      <c r="AU216" s="230" t="s">
        <v>81</v>
      </c>
      <c r="AV216" s="13" t="s">
        <v>81</v>
      </c>
      <c r="AW216" s="13" t="s">
        <v>32</v>
      </c>
      <c r="AX216" s="13" t="s">
        <v>71</v>
      </c>
      <c r="AY216" s="230" t="s">
        <v>113</v>
      </c>
    </row>
    <row r="217" s="13" customFormat="1">
      <c r="A217" s="13"/>
      <c r="B217" s="220"/>
      <c r="C217" s="221"/>
      <c r="D217" s="218" t="s">
        <v>126</v>
      </c>
      <c r="E217" s="222" t="s">
        <v>20</v>
      </c>
      <c r="F217" s="223" t="s">
        <v>270</v>
      </c>
      <c r="G217" s="221"/>
      <c r="H217" s="224">
        <v>2.2200000000000002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0" t="s">
        <v>126</v>
      </c>
      <c r="AU217" s="230" t="s">
        <v>81</v>
      </c>
      <c r="AV217" s="13" t="s">
        <v>81</v>
      </c>
      <c r="AW217" s="13" t="s">
        <v>32</v>
      </c>
      <c r="AX217" s="13" t="s">
        <v>71</v>
      </c>
      <c r="AY217" s="230" t="s">
        <v>113</v>
      </c>
    </row>
    <row r="218" s="13" customFormat="1">
      <c r="A218" s="13"/>
      <c r="B218" s="220"/>
      <c r="C218" s="221"/>
      <c r="D218" s="218" t="s">
        <v>126</v>
      </c>
      <c r="E218" s="222" t="s">
        <v>20</v>
      </c>
      <c r="F218" s="223" t="s">
        <v>271</v>
      </c>
      <c r="G218" s="221"/>
      <c r="H218" s="224">
        <v>2.02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0" t="s">
        <v>126</v>
      </c>
      <c r="AU218" s="230" t="s">
        <v>81</v>
      </c>
      <c r="AV218" s="13" t="s">
        <v>81</v>
      </c>
      <c r="AW218" s="13" t="s">
        <v>32</v>
      </c>
      <c r="AX218" s="13" t="s">
        <v>71</v>
      </c>
      <c r="AY218" s="230" t="s">
        <v>113</v>
      </c>
    </row>
    <row r="219" s="13" customFormat="1">
      <c r="A219" s="13"/>
      <c r="B219" s="220"/>
      <c r="C219" s="221"/>
      <c r="D219" s="218" t="s">
        <v>126</v>
      </c>
      <c r="E219" s="222" t="s">
        <v>20</v>
      </c>
      <c r="F219" s="223" t="s">
        <v>272</v>
      </c>
      <c r="G219" s="221"/>
      <c r="H219" s="224">
        <v>2.0899999999999999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0" t="s">
        <v>126</v>
      </c>
      <c r="AU219" s="230" t="s">
        <v>81</v>
      </c>
      <c r="AV219" s="13" t="s">
        <v>81</v>
      </c>
      <c r="AW219" s="13" t="s">
        <v>32</v>
      </c>
      <c r="AX219" s="13" t="s">
        <v>71</v>
      </c>
      <c r="AY219" s="230" t="s">
        <v>113</v>
      </c>
    </row>
    <row r="220" s="13" customFormat="1">
      <c r="A220" s="13"/>
      <c r="B220" s="220"/>
      <c r="C220" s="221"/>
      <c r="D220" s="218" t="s">
        <v>126</v>
      </c>
      <c r="E220" s="222" t="s">
        <v>20</v>
      </c>
      <c r="F220" s="223" t="s">
        <v>273</v>
      </c>
      <c r="G220" s="221"/>
      <c r="H220" s="224">
        <v>2.3700000000000001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0" t="s">
        <v>126</v>
      </c>
      <c r="AU220" s="230" t="s">
        <v>81</v>
      </c>
      <c r="AV220" s="13" t="s">
        <v>81</v>
      </c>
      <c r="AW220" s="13" t="s">
        <v>32</v>
      </c>
      <c r="AX220" s="13" t="s">
        <v>71</v>
      </c>
      <c r="AY220" s="230" t="s">
        <v>113</v>
      </c>
    </row>
    <row r="221" s="13" customFormat="1">
      <c r="A221" s="13"/>
      <c r="B221" s="220"/>
      <c r="C221" s="221"/>
      <c r="D221" s="218" t="s">
        <v>126</v>
      </c>
      <c r="E221" s="222" t="s">
        <v>20</v>
      </c>
      <c r="F221" s="223" t="s">
        <v>274</v>
      </c>
      <c r="G221" s="221"/>
      <c r="H221" s="224">
        <v>1.5600000000000001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0" t="s">
        <v>126</v>
      </c>
      <c r="AU221" s="230" t="s">
        <v>81</v>
      </c>
      <c r="AV221" s="13" t="s">
        <v>81</v>
      </c>
      <c r="AW221" s="13" t="s">
        <v>32</v>
      </c>
      <c r="AX221" s="13" t="s">
        <v>71</v>
      </c>
      <c r="AY221" s="230" t="s">
        <v>113</v>
      </c>
    </row>
    <row r="222" s="13" customFormat="1">
      <c r="A222" s="13"/>
      <c r="B222" s="220"/>
      <c r="C222" s="221"/>
      <c r="D222" s="218" t="s">
        <v>126</v>
      </c>
      <c r="E222" s="222" t="s">
        <v>20</v>
      </c>
      <c r="F222" s="223" t="s">
        <v>275</v>
      </c>
      <c r="G222" s="221"/>
      <c r="H222" s="224">
        <v>2.04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0" t="s">
        <v>126</v>
      </c>
      <c r="AU222" s="230" t="s">
        <v>81</v>
      </c>
      <c r="AV222" s="13" t="s">
        <v>81</v>
      </c>
      <c r="AW222" s="13" t="s">
        <v>32</v>
      </c>
      <c r="AX222" s="13" t="s">
        <v>71</v>
      </c>
      <c r="AY222" s="230" t="s">
        <v>113</v>
      </c>
    </row>
    <row r="223" s="13" customFormat="1">
      <c r="A223" s="13"/>
      <c r="B223" s="220"/>
      <c r="C223" s="221"/>
      <c r="D223" s="218" t="s">
        <v>126</v>
      </c>
      <c r="E223" s="222" t="s">
        <v>20</v>
      </c>
      <c r="F223" s="223" t="s">
        <v>276</v>
      </c>
      <c r="G223" s="221"/>
      <c r="H223" s="224">
        <v>2.04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0" t="s">
        <v>126</v>
      </c>
      <c r="AU223" s="230" t="s">
        <v>81</v>
      </c>
      <c r="AV223" s="13" t="s">
        <v>81</v>
      </c>
      <c r="AW223" s="13" t="s">
        <v>32</v>
      </c>
      <c r="AX223" s="13" t="s">
        <v>71</v>
      </c>
      <c r="AY223" s="230" t="s">
        <v>113</v>
      </c>
    </row>
    <row r="224" s="13" customFormat="1">
      <c r="A224" s="13"/>
      <c r="B224" s="220"/>
      <c r="C224" s="221"/>
      <c r="D224" s="218" t="s">
        <v>126</v>
      </c>
      <c r="E224" s="222" t="s">
        <v>20</v>
      </c>
      <c r="F224" s="223" t="s">
        <v>277</v>
      </c>
      <c r="G224" s="221"/>
      <c r="H224" s="224">
        <v>2.04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0" t="s">
        <v>126</v>
      </c>
      <c r="AU224" s="230" t="s">
        <v>81</v>
      </c>
      <c r="AV224" s="13" t="s">
        <v>81</v>
      </c>
      <c r="AW224" s="13" t="s">
        <v>32</v>
      </c>
      <c r="AX224" s="13" t="s">
        <v>71</v>
      </c>
      <c r="AY224" s="230" t="s">
        <v>113</v>
      </c>
    </row>
    <row r="225" s="14" customFormat="1">
      <c r="A225" s="14"/>
      <c r="B225" s="231"/>
      <c r="C225" s="232"/>
      <c r="D225" s="218" t="s">
        <v>126</v>
      </c>
      <c r="E225" s="233" t="s">
        <v>20</v>
      </c>
      <c r="F225" s="234" t="s">
        <v>159</v>
      </c>
      <c r="G225" s="232"/>
      <c r="H225" s="235">
        <v>109.20999999999999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126</v>
      </c>
      <c r="AU225" s="241" t="s">
        <v>81</v>
      </c>
      <c r="AV225" s="14" t="s">
        <v>120</v>
      </c>
      <c r="AW225" s="14" t="s">
        <v>32</v>
      </c>
      <c r="AX225" s="14" t="s">
        <v>79</v>
      </c>
      <c r="AY225" s="241" t="s">
        <v>113</v>
      </c>
    </row>
    <row r="226" s="2" customFormat="1" ht="24.15" customHeight="1">
      <c r="A226" s="39"/>
      <c r="B226" s="40"/>
      <c r="C226" s="201" t="s">
        <v>278</v>
      </c>
      <c r="D226" s="201" t="s">
        <v>115</v>
      </c>
      <c r="E226" s="202" t="s">
        <v>279</v>
      </c>
      <c r="F226" s="203" t="s">
        <v>280</v>
      </c>
      <c r="G226" s="204" t="s">
        <v>175</v>
      </c>
      <c r="H226" s="205">
        <v>110.74</v>
      </c>
      <c r="I226" s="206"/>
      <c r="J226" s="205">
        <f>ROUND(I226*H226,2)</f>
        <v>0</v>
      </c>
      <c r="K226" s="203" t="s">
        <v>119</v>
      </c>
      <c r="L226" s="45"/>
      <c r="M226" s="207" t="s">
        <v>20</v>
      </c>
      <c r="N226" s="208" t="s">
        <v>42</v>
      </c>
      <c r="O226" s="85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1" t="s">
        <v>120</v>
      </c>
      <c r="AT226" s="211" t="s">
        <v>115</v>
      </c>
      <c r="AU226" s="211" t="s">
        <v>81</v>
      </c>
      <c r="AY226" s="18" t="s">
        <v>113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8" t="s">
        <v>79</v>
      </c>
      <c r="BK226" s="212">
        <f>ROUND(I226*H226,2)</f>
        <v>0</v>
      </c>
      <c r="BL226" s="18" t="s">
        <v>120</v>
      </c>
      <c r="BM226" s="211" t="s">
        <v>281</v>
      </c>
    </row>
    <row r="227" s="2" customFormat="1">
      <c r="A227" s="39"/>
      <c r="B227" s="40"/>
      <c r="C227" s="41"/>
      <c r="D227" s="213" t="s">
        <v>122</v>
      </c>
      <c r="E227" s="41"/>
      <c r="F227" s="214" t="s">
        <v>282</v>
      </c>
      <c r="G227" s="41"/>
      <c r="H227" s="41"/>
      <c r="I227" s="215"/>
      <c r="J227" s="41"/>
      <c r="K227" s="41"/>
      <c r="L227" s="45"/>
      <c r="M227" s="216"/>
      <c r="N227" s="217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122</v>
      </c>
      <c r="AU227" s="18" t="s">
        <v>81</v>
      </c>
    </row>
    <row r="228" s="2" customFormat="1">
      <c r="A228" s="39"/>
      <c r="B228" s="40"/>
      <c r="C228" s="41"/>
      <c r="D228" s="218" t="s">
        <v>124</v>
      </c>
      <c r="E228" s="41"/>
      <c r="F228" s="219" t="s">
        <v>283</v>
      </c>
      <c r="G228" s="41"/>
      <c r="H228" s="41"/>
      <c r="I228" s="215"/>
      <c r="J228" s="41"/>
      <c r="K228" s="41"/>
      <c r="L228" s="45"/>
      <c r="M228" s="216"/>
      <c r="N228" s="217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124</v>
      </c>
      <c r="AU228" s="18" t="s">
        <v>81</v>
      </c>
    </row>
    <row r="229" s="13" customFormat="1">
      <c r="A229" s="13"/>
      <c r="B229" s="220"/>
      <c r="C229" s="221"/>
      <c r="D229" s="218" t="s">
        <v>126</v>
      </c>
      <c r="E229" s="222" t="s">
        <v>20</v>
      </c>
      <c r="F229" s="223" t="s">
        <v>284</v>
      </c>
      <c r="G229" s="221"/>
      <c r="H229" s="224">
        <v>35.200000000000003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0" t="s">
        <v>126</v>
      </c>
      <c r="AU229" s="230" t="s">
        <v>81</v>
      </c>
      <c r="AV229" s="13" t="s">
        <v>81</v>
      </c>
      <c r="AW229" s="13" t="s">
        <v>32</v>
      </c>
      <c r="AX229" s="13" t="s">
        <v>71</v>
      </c>
      <c r="AY229" s="230" t="s">
        <v>113</v>
      </c>
    </row>
    <row r="230" s="13" customFormat="1">
      <c r="A230" s="13"/>
      <c r="B230" s="220"/>
      <c r="C230" s="221"/>
      <c r="D230" s="218" t="s">
        <v>126</v>
      </c>
      <c r="E230" s="222" t="s">
        <v>20</v>
      </c>
      <c r="F230" s="223" t="s">
        <v>285</v>
      </c>
      <c r="G230" s="221"/>
      <c r="H230" s="224">
        <v>72.540000000000006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0" t="s">
        <v>126</v>
      </c>
      <c r="AU230" s="230" t="s">
        <v>81</v>
      </c>
      <c r="AV230" s="13" t="s">
        <v>81</v>
      </c>
      <c r="AW230" s="13" t="s">
        <v>32</v>
      </c>
      <c r="AX230" s="13" t="s">
        <v>71</v>
      </c>
      <c r="AY230" s="230" t="s">
        <v>113</v>
      </c>
    </row>
    <row r="231" s="13" customFormat="1">
      <c r="A231" s="13"/>
      <c r="B231" s="220"/>
      <c r="C231" s="221"/>
      <c r="D231" s="218" t="s">
        <v>126</v>
      </c>
      <c r="E231" s="222" t="s">
        <v>20</v>
      </c>
      <c r="F231" s="223" t="s">
        <v>286</v>
      </c>
      <c r="G231" s="221"/>
      <c r="H231" s="224">
        <v>3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0" t="s">
        <v>126</v>
      </c>
      <c r="AU231" s="230" t="s">
        <v>81</v>
      </c>
      <c r="AV231" s="13" t="s">
        <v>81</v>
      </c>
      <c r="AW231" s="13" t="s">
        <v>32</v>
      </c>
      <c r="AX231" s="13" t="s">
        <v>71</v>
      </c>
      <c r="AY231" s="230" t="s">
        <v>113</v>
      </c>
    </row>
    <row r="232" s="14" customFormat="1">
      <c r="A232" s="14"/>
      <c r="B232" s="231"/>
      <c r="C232" s="232"/>
      <c r="D232" s="218" t="s">
        <v>126</v>
      </c>
      <c r="E232" s="233" t="s">
        <v>20</v>
      </c>
      <c r="F232" s="234" t="s">
        <v>159</v>
      </c>
      <c r="G232" s="232"/>
      <c r="H232" s="235">
        <v>110.74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1" t="s">
        <v>126</v>
      </c>
      <c r="AU232" s="241" t="s">
        <v>81</v>
      </c>
      <c r="AV232" s="14" t="s">
        <v>120</v>
      </c>
      <c r="AW232" s="14" t="s">
        <v>32</v>
      </c>
      <c r="AX232" s="14" t="s">
        <v>79</v>
      </c>
      <c r="AY232" s="241" t="s">
        <v>113</v>
      </c>
    </row>
    <row r="233" s="2" customFormat="1" ht="33" customHeight="1">
      <c r="A233" s="39"/>
      <c r="B233" s="40"/>
      <c r="C233" s="201" t="s">
        <v>287</v>
      </c>
      <c r="D233" s="201" t="s">
        <v>115</v>
      </c>
      <c r="E233" s="202" t="s">
        <v>288</v>
      </c>
      <c r="F233" s="203" t="s">
        <v>289</v>
      </c>
      <c r="G233" s="204" t="s">
        <v>175</v>
      </c>
      <c r="H233" s="205">
        <v>63.549999999999997</v>
      </c>
      <c r="I233" s="206"/>
      <c r="J233" s="205">
        <f>ROUND(I233*H233,2)</f>
        <v>0</v>
      </c>
      <c r="K233" s="203" t="s">
        <v>119</v>
      </c>
      <c r="L233" s="45"/>
      <c r="M233" s="207" t="s">
        <v>20</v>
      </c>
      <c r="N233" s="208" t="s">
        <v>42</v>
      </c>
      <c r="O233" s="85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1" t="s">
        <v>120</v>
      </c>
      <c r="AT233" s="211" t="s">
        <v>115</v>
      </c>
      <c r="AU233" s="211" t="s">
        <v>81</v>
      </c>
      <c r="AY233" s="18" t="s">
        <v>113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8" t="s">
        <v>79</v>
      </c>
      <c r="BK233" s="212">
        <f>ROUND(I233*H233,2)</f>
        <v>0</v>
      </c>
      <c r="BL233" s="18" t="s">
        <v>120</v>
      </c>
      <c r="BM233" s="211" t="s">
        <v>290</v>
      </c>
    </row>
    <row r="234" s="2" customFormat="1">
      <c r="A234" s="39"/>
      <c r="B234" s="40"/>
      <c r="C234" s="41"/>
      <c r="D234" s="213" t="s">
        <v>122</v>
      </c>
      <c r="E234" s="41"/>
      <c r="F234" s="214" t="s">
        <v>291</v>
      </c>
      <c r="G234" s="41"/>
      <c r="H234" s="41"/>
      <c r="I234" s="215"/>
      <c r="J234" s="41"/>
      <c r="K234" s="41"/>
      <c r="L234" s="45"/>
      <c r="M234" s="216"/>
      <c r="N234" s="217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122</v>
      </c>
      <c r="AU234" s="18" t="s">
        <v>81</v>
      </c>
    </row>
    <row r="235" s="2" customFormat="1">
      <c r="A235" s="39"/>
      <c r="B235" s="40"/>
      <c r="C235" s="41"/>
      <c r="D235" s="218" t="s">
        <v>124</v>
      </c>
      <c r="E235" s="41"/>
      <c r="F235" s="219" t="s">
        <v>125</v>
      </c>
      <c r="G235" s="41"/>
      <c r="H235" s="41"/>
      <c r="I235" s="215"/>
      <c r="J235" s="41"/>
      <c r="K235" s="41"/>
      <c r="L235" s="45"/>
      <c r="M235" s="216"/>
      <c r="N235" s="217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124</v>
      </c>
      <c r="AU235" s="18" t="s">
        <v>81</v>
      </c>
    </row>
    <row r="236" s="13" customFormat="1">
      <c r="A236" s="13"/>
      <c r="B236" s="220"/>
      <c r="C236" s="221"/>
      <c r="D236" s="218" t="s">
        <v>126</v>
      </c>
      <c r="E236" s="222" t="s">
        <v>20</v>
      </c>
      <c r="F236" s="223" t="s">
        <v>292</v>
      </c>
      <c r="G236" s="221"/>
      <c r="H236" s="224">
        <v>34.57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0" t="s">
        <v>126</v>
      </c>
      <c r="AU236" s="230" t="s">
        <v>81</v>
      </c>
      <c r="AV236" s="13" t="s">
        <v>81</v>
      </c>
      <c r="AW236" s="13" t="s">
        <v>32</v>
      </c>
      <c r="AX236" s="13" t="s">
        <v>71</v>
      </c>
      <c r="AY236" s="230" t="s">
        <v>113</v>
      </c>
    </row>
    <row r="237" s="13" customFormat="1">
      <c r="A237" s="13"/>
      <c r="B237" s="220"/>
      <c r="C237" s="221"/>
      <c r="D237" s="218" t="s">
        <v>126</v>
      </c>
      <c r="E237" s="222" t="s">
        <v>20</v>
      </c>
      <c r="F237" s="223" t="s">
        <v>293</v>
      </c>
      <c r="G237" s="221"/>
      <c r="H237" s="224">
        <v>28.98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0" t="s">
        <v>126</v>
      </c>
      <c r="AU237" s="230" t="s">
        <v>81</v>
      </c>
      <c r="AV237" s="13" t="s">
        <v>81</v>
      </c>
      <c r="AW237" s="13" t="s">
        <v>32</v>
      </c>
      <c r="AX237" s="13" t="s">
        <v>71</v>
      </c>
      <c r="AY237" s="230" t="s">
        <v>113</v>
      </c>
    </row>
    <row r="238" s="14" customFormat="1">
      <c r="A238" s="14"/>
      <c r="B238" s="231"/>
      <c r="C238" s="232"/>
      <c r="D238" s="218" t="s">
        <v>126</v>
      </c>
      <c r="E238" s="233" t="s">
        <v>20</v>
      </c>
      <c r="F238" s="234" t="s">
        <v>159</v>
      </c>
      <c r="G238" s="232"/>
      <c r="H238" s="235">
        <v>63.549999999999997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1" t="s">
        <v>126</v>
      </c>
      <c r="AU238" s="241" t="s">
        <v>81</v>
      </c>
      <c r="AV238" s="14" t="s">
        <v>120</v>
      </c>
      <c r="AW238" s="14" t="s">
        <v>32</v>
      </c>
      <c r="AX238" s="14" t="s">
        <v>79</v>
      </c>
      <c r="AY238" s="241" t="s">
        <v>113</v>
      </c>
    </row>
    <row r="239" s="2" customFormat="1" ht="16.5" customHeight="1">
      <c r="A239" s="39"/>
      <c r="B239" s="40"/>
      <c r="C239" s="201" t="s">
        <v>294</v>
      </c>
      <c r="D239" s="201" t="s">
        <v>115</v>
      </c>
      <c r="E239" s="202" t="s">
        <v>295</v>
      </c>
      <c r="F239" s="203" t="s">
        <v>296</v>
      </c>
      <c r="G239" s="204" t="s">
        <v>118</v>
      </c>
      <c r="H239" s="205">
        <v>2406.6399999999999</v>
      </c>
      <c r="I239" s="206"/>
      <c r="J239" s="205">
        <f>ROUND(I239*H239,2)</f>
        <v>0</v>
      </c>
      <c r="K239" s="203" t="s">
        <v>119</v>
      </c>
      <c r="L239" s="45"/>
      <c r="M239" s="207" t="s">
        <v>20</v>
      </c>
      <c r="N239" s="208" t="s">
        <v>42</v>
      </c>
      <c r="O239" s="85"/>
      <c r="P239" s="209">
        <f>O239*H239</f>
        <v>0</v>
      </c>
      <c r="Q239" s="209">
        <v>0.00198518</v>
      </c>
      <c r="R239" s="209">
        <f>Q239*H239</f>
        <v>4.7776135952000001</v>
      </c>
      <c r="S239" s="209">
        <v>0</v>
      </c>
      <c r="T239" s="21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1" t="s">
        <v>120</v>
      </c>
      <c r="AT239" s="211" t="s">
        <v>115</v>
      </c>
      <c r="AU239" s="211" t="s">
        <v>81</v>
      </c>
      <c r="AY239" s="18" t="s">
        <v>113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8" t="s">
        <v>79</v>
      </c>
      <c r="BK239" s="212">
        <f>ROUND(I239*H239,2)</f>
        <v>0</v>
      </c>
      <c r="BL239" s="18" t="s">
        <v>120</v>
      </c>
      <c r="BM239" s="211" t="s">
        <v>297</v>
      </c>
    </row>
    <row r="240" s="2" customFormat="1">
      <c r="A240" s="39"/>
      <c r="B240" s="40"/>
      <c r="C240" s="41"/>
      <c r="D240" s="213" t="s">
        <v>122</v>
      </c>
      <c r="E240" s="41"/>
      <c r="F240" s="214" t="s">
        <v>298</v>
      </c>
      <c r="G240" s="41"/>
      <c r="H240" s="41"/>
      <c r="I240" s="215"/>
      <c r="J240" s="41"/>
      <c r="K240" s="41"/>
      <c r="L240" s="45"/>
      <c r="M240" s="216"/>
      <c r="N240" s="217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122</v>
      </c>
      <c r="AU240" s="18" t="s">
        <v>81</v>
      </c>
    </row>
    <row r="241" s="2" customFormat="1">
      <c r="A241" s="39"/>
      <c r="B241" s="40"/>
      <c r="C241" s="41"/>
      <c r="D241" s="218" t="s">
        <v>124</v>
      </c>
      <c r="E241" s="41"/>
      <c r="F241" s="219" t="s">
        <v>299</v>
      </c>
      <c r="G241" s="41"/>
      <c r="H241" s="41"/>
      <c r="I241" s="215"/>
      <c r="J241" s="41"/>
      <c r="K241" s="41"/>
      <c r="L241" s="45"/>
      <c r="M241" s="216"/>
      <c r="N241" s="217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124</v>
      </c>
      <c r="AU241" s="18" t="s">
        <v>81</v>
      </c>
    </row>
    <row r="242" s="15" customFormat="1">
      <c r="A242" s="15"/>
      <c r="B242" s="242"/>
      <c r="C242" s="243"/>
      <c r="D242" s="218" t="s">
        <v>126</v>
      </c>
      <c r="E242" s="244" t="s">
        <v>20</v>
      </c>
      <c r="F242" s="245" t="s">
        <v>178</v>
      </c>
      <c r="G242" s="243"/>
      <c r="H242" s="244" t="s">
        <v>20</v>
      </c>
      <c r="I242" s="246"/>
      <c r="J242" s="243"/>
      <c r="K242" s="243"/>
      <c r="L242" s="247"/>
      <c r="M242" s="248"/>
      <c r="N242" s="249"/>
      <c r="O242" s="249"/>
      <c r="P242" s="249"/>
      <c r="Q242" s="249"/>
      <c r="R242" s="249"/>
      <c r="S242" s="249"/>
      <c r="T242" s="25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1" t="s">
        <v>126</v>
      </c>
      <c r="AU242" s="251" t="s">
        <v>81</v>
      </c>
      <c r="AV242" s="15" t="s">
        <v>79</v>
      </c>
      <c r="AW242" s="15" t="s">
        <v>32</v>
      </c>
      <c r="AX242" s="15" t="s">
        <v>71</v>
      </c>
      <c r="AY242" s="251" t="s">
        <v>113</v>
      </c>
    </row>
    <row r="243" s="13" customFormat="1">
      <c r="A243" s="13"/>
      <c r="B243" s="220"/>
      <c r="C243" s="221"/>
      <c r="D243" s="218" t="s">
        <v>126</v>
      </c>
      <c r="E243" s="222" t="s">
        <v>20</v>
      </c>
      <c r="F243" s="223" t="s">
        <v>300</v>
      </c>
      <c r="G243" s="221"/>
      <c r="H243" s="224">
        <v>39.880000000000003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0" t="s">
        <v>126</v>
      </c>
      <c r="AU243" s="230" t="s">
        <v>81</v>
      </c>
      <c r="AV243" s="13" t="s">
        <v>81</v>
      </c>
      <c r="AW243" s="13" t="s">
        <v>32</v>
      </c>
      <c r="AX243" s="13" t="s">
        <v>71</v>
      </c>
      <c r="AY243" s="230" t="s">
        <v>113</v>
      </c>
    </row>
    <row r="244" s="13" customFormat="1">
      <c r="A244" s="13"/>
      <c r="B244" s="220"/>
      <c r="C244" s="221"/>
      <c r="D244" s="218" t="s">
        <v>126</v>
      </c>
      <c r="E244" s="222" t="s">
        <v>20</v>
      </c>
      <c r="F244" s="223" t="s">
        <v>301</v>
      </c>
      <c r="G244" s="221"/>
      <c r="H244" s="224">
        <v>82.109999999999999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0" t="s">
        <v>126</v>
      </c>
      <c r="AU244" s="230" t="s">
        <v>81</v>
      </c>
      <c r="AV244" s="13" t="s">
        <v>81</v>
      </c>
      <c r="AW244" s="13" t="s">
        <v>32</v>
      </c>
      <c r="AX244" s="13" t="s">
        <v>71</v>
      </c>
      <c r="AY244" s="230" t="s">
        <v>113</v>
      </c>
    </row>
    <row r="245" s="13" customFormat="1">
      <c r="A245" s="13"/>
      <c r="B245" s="220"/>
      <c r="C245" s="221"/>
      <c r="D245" s="218" t="s">
        <v>126</v>
      </c>
      <c r="E245" s="222" t="s">
        <v>20</v>
      </c>
      <c r="F245" s="223" t="s">
        <v>302</v>
      </c>
      <c r="G245" s="221"/>
      <c r="H245" s="224">
        <v>152.11000000000001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0" t="s">
        <v>126</v>
      </c>
      <c r="AU245" s="230" t="s">
        <v>81</v>
      </c>
      <c r="AV245" s="13" t="s">
        <v>81</v>
      </c>
      <c r="AW245" s="13" t="s">
        <v>32</v>
      </c>
      <c r="AX245" s="13" t="s">
        <v>71</v>
      </c>
      <c r="AY245" s="230" t="s">
        <v>113</v>
      </c>
    </row>
    <row r="246" s="13" customFormat="1">
      <c r="A246" s="13"/>
      <c r="B246" s="220"/>
      <c r="C246" s="221"/>
      <c r="D246" s="218" t="s">
        <v>126</v>
      </c>
      <c r="E246" s="222" t="s">
        <v>20</v>
      </c>
      <c r="F246" s="223" t="s">
        <v>303</v>
      </c>
      <c r="G246" s="221"/>
      <c r="H246" s="224">
        <v>115.2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0" t="s">
        <v>126</v>
      </c>
      <c r="AU246" s="230" t="s">
        <v>81</v>
      </c>
      <c r="AV246" s="13" t="s">
        <v>81</v>
      </c>
      <c r="AW246" s="13" t="s">
        <v>32</v>
      </c>
      <c r="AX246" s="13" t="s">
        <v>71</v>
      </c>
      <c r="AY246" s="230" t="s">
        <v>113</v>
      </c>
    </row>
    <row r="247" s="13" customFormat="1">
      <c r="A247" s="13"/>
      <c r="B247" s="220"/>
      <c r="C247" s="221"/>
      <c r="D247" s="218" t="s">
        <v>126</v>
      </c>
      <c r="E247" s="222" t="s">
        <v>20</v>
      </c>
      <c r="F247" s="223" t="s">
        <v>304</v>
      </c>
      <c r="G247" s="221"/>
      <c r="H247" s="224">
        <v>44.82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0" t="s">
        <v>126</v>
      </c>
      <c r="AU247" s="230" t="s">
        <v>81</v>
      </c>
      <c r="AV247" s="13" t="s">
        <v>81</v>
      </c>
      <c r="AW247" s="13" t="s">
        <v>32</v>
      </c>
      <c r="AX247" s="13" t="s">
        <v>71</v>
      </c>
      <c r="AY247" s="230" t="s">
        <v>113</v>
      </c>
    </row>
    <row r="248" s="13" customFormat="1">
      <c r="A248" s="13"/>
      <c r="B248" s="220"/>
      <c r="C248" s="221"/>
      <c r="D248" s="218" t="s">
        <v>126</v>
      </c>
      <c r="E248" s="222" t="s">
        <v>20</v>
      </c>
      <c r="F248" s="223" t="s">
        <v>305</v>
      </c>
      <c r="G248" s="221"/>
      <c r="H248" s="224">
        <v>35.090000000000003</v>
      </c>
      <c r="I248" s="225"/>
      <c r="J248" s="221"/>
      <c r="K248" s="221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126</v>
      </c>
      <c r="AU248" s="230" t="s">
        <v>81</v>
      </c>
      <c r="AV248" s="13" t="s">
        <v>81</v>
      </c>
      <c r="AW248" s="13" t="s">
        <v>32</v>
      </c>
      <c r="AX248" s="13" t="s">
        <v>71</v>
      </c>
      <c r="AY248" s="230" t="s">
        <v>113</v>
      </c>
    </row>
    <row r="249" s="15" customFormat="1">
      <c r="A249" s="15"/>
      <c r="B249" s="242"/>
      <c r="C249" s="243"/>
      <c r="D249" s="218" t="s">
        <v>126</v>
      </c>
      <c r="E249" s="244" t="s">
        <v>20</v>
      </c>
      <c r="F249" s="245" t="s">
        <v>185</v>
      </c>
      <c r="G249" s="243"/>
      <c r="H249" s="244" t="s">
        <v>20</v>
      </c>
      <c r="I249" s="246"/>
      <c r="J249" s="243"/>
      <c r="K249" s="243"/>
      <c r="L249" s="247"/>
      <c r="M249" s="248"/>
      <c r="N249" s="249"/>
      <c r="O249" s="249"/>
      <c r="P249" s="249"/>
      <c r="Q249" s="249"/>
      <c r="R249" s="249"/>
      <c r="S249" s="249"/>
      <c r="T249" s="25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1" t="s">
        <v>126</v>
      </c>
      <c r="AU249" s="251" t="s">
        <v>81</v>
      </c>
      <c r="AV249" s="15" t="s">
        <v>79</v>
      </c>
      <c r="AW249" s="15" t="s">
        <v>32</v>
      </c>
      <c r="AX249" s="15" t="s">
        <v>71</v>
      </c>
      <c r="AY249" s="251" t="s">
        <v>113</v>
      </c>
    </row>
    <row r="250" s="13" customFormat="1">
      <c r="A250" s="13"/>
      <c r="B250" s="220"/>
      <c r="C250" s="221"/>
      <c r="D250" s="218" t="s">
        <v>126</v>
      </c>
      <c r="E250" s="222" t="s">
        <v>20</v>
      </c>
      <c r="F250" s="223" t="s">
        <v>306</v>
      </c>
      <c r="G250" s="221"/>
      <c r="H250" s="224">
        <v>25.420000000000002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0" t="s">
        <v>126</v>
      </c>
      <c r="AU250" s="230" t="s">
        <v>81</v>
      </c>
      <c r="AV250" s="13" t="s">
        <v>81</v>
      </c>
      <c r="AW250" s="13" t="s">
        <v>32</v>
      </c>
      <c r="AX250" s="13" t="s">
        <v>71</v>
      </c>
      <c r="AY250" s="230" t="s">
        <v>113</v>
      </c>
    </row>
    <row r="251" s="13" customFormat="1">
      <c r="A251" s="13"/>
      <c r="B251" s="220"/>
      <c r="C251" s="221"/>
      <c r="D251" s="218" t="s">
        <v>126</v>
      </c>
      <c r="E251" s="222" t="s">
        <v>20</v>
      </c>
      <c r="F251" s="223" t="s">
        <v>307</v>
      </c>
      <c r="G251" s="221"/>
      <c r="H251" s="224">
        <v>31.079999999999998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0" t="s">
        <v>126</v>
      </c>
      <c r="AU251" s="230" t="s">
        <v>81</v>
      </c>
      <c r="AV251" s="13" t="s">
        <v>81</v>
      </c>
      <c r="AW251" s="13" t="s">
        <v>32</v>
      </c>
      <c r="AX251" s="13" t="s">
        <v>71</v>
      </c>
      <c r="AY251" s="230" t="s">
        <v>113</v>
      </c>
    </row>
    <row r="252" s="13" customFormat="1">
      <c r="A252" s="13"/>
      <c r="B252" s="220"/>
      <c r="C252" s="221"/>
      <c r="D252" s="218" t="s">
        <v>126</v>
      </c>
      <c r="E252" s="222" t="s">
        <v>20</v>
      </c>
      <c r="F252" s="223" t="s">
        <v>308</v>
      </c>
      <c r="G252" s="221"/>
      <c r="H252" s="224">
        <v>42.399999999999999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126</v>
      </c>
      <c r="AU252" s="230" t="s">
        <v>81</v>
      </c>
      <c r="AV252" s="13" t="s">
        <v>81</v>
      </c>
      <c r="AW252" s="13" t="s">
        <v>32</v>
      </c>
      <c r="AX252" s="13" t="s">
        <v>71</v>
      </c>
      <c r="AY252" s="230" t="s">
        <v>113</v>
      </c>
    </row>
    <row r="253" s="13" customFormat="1">
      <c r="A253" s="13"/>
      <c r="B253" s="220"/>
      <c r="C253" s="221"/>
      <c r="D253" s="218" t="s">
        <v>126</v>
      </c>
      <c r="E253" s="222" t="s">
        <v>20</v>
      </c>
      <c r="F253" s="223" t="s">
        <v>309</v>
      </c>
      <c r="G253" s="221"/>
      <c r="H253" s="224">
        <v>94.189999999999998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126</v>
      </c>
      <c r="AU253" s="230" t="s">
        <v>81</v>
      </c>
      <c r="AV253" s="13" t="s">
        <v>81</v>
      </c>
      <c r="AW253" s="13" t="s">
        <v>32</v>
      </c>
      <c r="AX253" s="13" t="s">
        <v>71</v>
      </c>
      <c r="AY253" s="230" t="s">
        <v>113</v>
      </c>
    </row>
    <row r="254" s="13" customFormat="1">
      <c r="A254" s="13"/>
      <c r="B254" s="220"/>
      <c r="C254" s="221"/>
      <c r="D254" s="218" t="s">
        <v>126</v>
      </c>
      <c r="E254" s="222" t="s">
        <v>20</v>
      </c>
      <c r="F254" s="223" t="s">
        <v>310</v>
      </c>
      <c r="G254" s="221"/>
      <c r="H254" s="224">
        <v>30.91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0" t="s">
        <v>126</v>
      </c>
      <c r="AU254" s="230" t="s">
        <v>81</v>
      </c>
      <c r="AV254" s="13" t="s">
        <v>81</v>
      </c>
      <c r="AW254" s="13" t="s">
        <v>32</v>
      </c>
      <c r="AX254" s="13" t="s">
        <v>71</v>
      </c>
      <c r="AY254" s="230" t="s">
        <v>113</v>
      </c>
    </row>
    <row r="255" s="13" customFormat="1">
      <c r="A255" s="13"/>
      <c r="B255" s="220"/>
      <c r="C255" s="221"/>
      <c r="D255" s="218" t="s">
        <v>126</v>
      </c>
      <c r="E255" s="222" t="s">
        <v>20</v>
      </c>
      <c r="F255" s="223" t="s">
        <v>311</v>
      </c>
      <c r="G255" s="221"/>
      <c r="H255" s="224">
        <v>29.699999999999999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0" t="s">
        <v>126</v>
      </c>
      <c r="AU255" s="230" t="s">
        <v>81</v>
      </c>
      <c r="AV255" s="13" t="s">
        <v>81</v>
      </c>
      <c r="AW255" s="13" t="s">
        <v>32</v>
      </c>
      <c r="AX255" s="13" t="s">
        <v>71</v>
      </c>
      <c r="AY255" s="230" t="s">
        <v>113</v>
      </c>
    </row>
    <row r="256" s="13" customFormat="1">
      <c r="A256" s="13"/>
      <c r="B256" s="220"/>
      <c r="C256" s="221"/>
      <c r="D256" s="218" t="s">
        <v>126</v>
      </c>
      <c r="E256" s="222" t="s">
        <v>20</v>
      </c>
      <c r="F256" s="223" t="s">
        <v>312</v>
      </c>
      <c r="G256" s="221"/>
      <c r="H256" s="224">
        <v>78.5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0" t="s">
        <v>126</v>
      </c>
      <c r="AU256" s="230" t="s">
        <v>81</v>
      </c>
      <c r="AV256" s="13" t="s">
        <v>81</v>
      </c>
      <c r="AW256" s="13" t="s">
        <v>32</v>
      </c>
      <c r="AX256" s="13" t="s">
        <v>71</v>
      </c>
      <c r="AY256" s="230" t="s">
        <v>113</v>
      </c>
    </row>
    <row r="257" s="13" customFormat="1">
      <c r="A257" s="13"/>
      <c r="B257" s="220"/>
      <c r="C257" s="221"/>
      <c r="D257" s="218" t="s">
        <v>126</v>
      </c>
      <c r="E257" s="222" t="s">
        <v>20</v>
      </c>
      <c r="F257" s="223" t="s">
        <v>313</v>
      </c>
      <c r="G257" s="221"/>
      <c r="H257" s="224">
        <v>81.349999999999994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0" t="s">
        <v>126</v>
      </c>
      <c r="AU257" s="230" t="s">
        <v>81</v>
      </c>
      <c r="AV257" s="13" t="s">
        <v>81</v>
      </c>
      <c r="AW257" s="13" t="s">
        <v>32</v>
      </c>
      <c r="AX257" s="13" t="s">
        <v>71</v>
      </c>
      <c r="AY257" s="230" t="s">
        <v>113</v>
      </c>
    </row>
    <row r="258" s="13" customFormat="1">
      <c r="A258" s="13"/>
      <c r="B258" s="220"/>
      <c r="C258" s="221"/>
      <c r="D258" s="218" t="s">
        <v>126</v>
      </c>
      <c r="E258" s="222" t="s">
        <v>20</v>
      </c>
      <c r="F258" s="223" t="s">
        <v>314</v>
      </c>
      <c r="G258" s="221"/>
      <c r="H258" s="224">
        <v>22.050000000000001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0" t="s">
        <v>126</v>
      </c>
      <c r="AU258" s="230" t="s">
        <v>81</v>
      </c>
      <c r="AV258" s="13" t="s">
        <v>81</v>
      </c>
      <c r="AW258" s="13" t="s">
        <v>32</v>
      </c>
      <c r="AX258" s="13" t="s">
        <v>71</v>
      </c>
      <c r="AY258" s="230" t="s">
        <v>113</v>
      </c>
    </row>
    <row r="259" s="15" customFormat="1">
      <c r="A259" s="15"/>
      <c r="B259" s="242"/>
      <c r="C259" s="243"/>
      <c r="D259" s="218" t="s">
        <v>126</v>
      </c>
      <c r="E259" s="244" t="s">
        <v>20</v>
      </c>
      <c r="F259" s="245" t="s">
        <v>195</v>
      </c>
      <c r="G259" s="243"/>
      <c r="H259" s="244" t="s">
        <v>20</v>
      </c>
      <c r="I259" s="246"/>
      <c r="J259" s="243"/>
      <c r="K259" s="243"/>
      <c r="L259" s="247"/>
      <c r="M259" s="248"/>
      <c r="N259" s="249"/>
      <c r="O259" s="249"/>
      <c r="P259" s="249"/>
      <c r="Q259" s="249"/>
      <c r="R259" s="249"/>
      <c r="S259" s="249"/>
      <c r="T259" s="25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1" t="s">
        <v>126</v>
      </c>
      <c r="AU259" s="251" t="s">
        <v>81</v>
      </c>
      <c r="AV259" s="15" t="s">
        <v>79</v>
      </c>
      <c r="AW259" s="15" t="s">
        <v>32</v>
      </c>
      <c r="AX259" s="15" t="s">
        <v>71</v>
      </c>
      <c r="AY259" s="251" t="s">
        <v>113</v>
      </c>
    </row>
    <row r="260" s="13" customFormat="1">
      <c r="A260" s="13"/>
      <c r="B260" s="220"/>
      <c r="C260" s="221"/>
      <c r="D260" s="218" t="s">
        <v>126</v>
      </c>
      <c r="E260" s="222" t="s">
        <v>20</v>
      </c>
      <c r="F260" s="223" t="s">
        <v>315</v>
      </c>
      <c r="G260" s="221"/>
      <c r="H260" s="224">
        <v>40.880000000000003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0" t="s">
        <v>126</v>
      </c>
      <c r="AU260" s="230" t="s">
        <v>81</v>
      </c>
      <c r="AV260" s="13" t="s">
        <v>81</v>
      </c>
      <c r="AW260" s="13" t="s">
        <v>32</v>
      </c>
      <c r="AX260" s="13" t="s">
        <v>71</v>
      </c>
      <c r="AY260" s="230" t="s">
        <v>113</v>
      </c>
    </row>
    <row r="261" s="13" customFormat="1">
      <c r="A261" s="13"/>
      <c r="B261" s="220"/>
      <c r="C261" s="221"/>
      <c r="D261" s="218" t="s">
        <v>126</v>
      </c>
      <c r="E261" s="222" t="s">
        <v>20</v>
      </c>
      <c r="F261" s="223" t="s">
        <v>316</v>
      </c>
      <c r="G261" s="221"/>
      <c r="H261" s="224">
        <v>72.599999999999994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0" t="s">
        <v>126</v>
      </c>
      <c r="AU261" s="230" t="s">
        <v>81</v>
      </c>
      <c r="AV261" s="13" t="s">
        <v>81</v>
      </c>
      <c r="AW261" s="13" t="s">
        <v>32</v>
      </c>
      <c r="AX261" s="13" t="s">
        <v>71</v>
      </c>
      <c r="AY261" s="230" t="s">
        <v>113</v>
      </c>
    </row>
    <row r="262" s="13" customFormat="1">
      <c r="A262" s="13"/>
      <c r="B262" s="220"/>
      <c r="C262" s="221"/>
      <c r="D262" s="218" t="s">
        <v>126</v>
      </c>
      <c r="E262" s="222" t="s">
        <v>20</v>
      </c>
      <c r="F262" s="223" t="s">
        <v>317</v>
      </c>
      <c r="G262" s="221"/>
      <c r="H262" s="224">
        <v>37.68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0" t="s">
        <v>126</v>
      </c>
      <c r="AU262" s="230" t="s">
        <v>81</v>
      </c>
      <c r="AV262" s="13" t="s">
        <v>81</v>
      </c>
      <c r="AW262" s="13" t="s">
        <v>32</v>
      </c>
      <c r="AX262" s="13" t="s">
        <v>71</v>
      </c>
      <c r="AY262" s="230" t="s">
        <v>113</v>
      </c>
    </row>
    <row r="263" s="13" customFormat="1">
      <c r="A263" s="13"/>
      <c r="B263" s="220"/>
      <c r="C263" s="221"/>
      <c r="D263" s="218" t="s">
        <v>126</v>
      </c>
      <c r="E263" s="222" t="s">
        <v>20</v>
      </c>
      <c r="F263" s="223" t="s">
        <v>318</v>
      </c>
      <c r="G263" s="221"/>
      <c r="H263" s="224">
        <v>52.890000000000001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0" t="s">
        <v>126</v>
      </c>
      <c r="AU263" s="230" t="s">
        <v>81</v>
      </c>
      <c r="AV263" s="13" t="s">
        <v>81</v>
      </c>
      <c r="AW263" s="13" t="s">
        <v>32</v>
      </c>
      <c r="AX263" s="13" t="s">
        <v>71</v>
      </c>
      <c r="AY263" s="230" t="s">
        <v>113</v>
      </c>
    </row>
    <row r="264" s="13" customFormat="1">
      <c r="A264" s="13"/>
      <c r="B264" s="220"/>
      <c r="C264" s="221"/>
      <c r="D264" s="218" t="s">
        <v>126</v>
      </c>
      <c r="E264" s="222" t="s">
        <v>20</v>
      </c>
      <c r="F264" s="223" t="s">
        <v>319</v>
      </c>
      <c r="G264" s="221"/>
      <c r="H264" s="224">
        <v>103.63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0" t="s">
        <v>126</v>
      </c>
      <c r="AU264" s="230" t="s">
        <v>81</v>
      </c>
      <c r="AV264" s="13" t="s">
        <v>81</v>
      </c>
      <c r="AW264" s="13" t="s">
        <v>32</v>
      </c>
      <c r="AX264" s="13" t="s">
        <v>71</v>
      </c>
      <c r="AY264" s="230" t="s">
        <v>113</v>
      </c>
    </row>
    <row r="265" s="15" customFormat="1">
      <c r="A265" s="15"/>
      <c r="B265" s="242"/>
      <c r="C265" s="243"/>
      <c r="D265" s="218" t="s">
        <v>126</v>
      </c>
      <c r="E265" s="244" t="s">
        <v>20</v>
      </c>
      <c r="F265" s="245" t="s">
        <v>201</v>
      </c>
      <c r="G265" s="243"/>
      <c r="H265" s="244" t="s">
        <v>20</v>
      </c>
      <c r="I265" s="246"/>
      <c r="J265" s="243"/>
      <c r="K265" s="243"/>
      <c r="L265" s="247"/>
      <c r="M265" s="248"/>
      <c r="N265" s="249"/>
      <c r="O265" s="249"/>
      <c r="P265" s="249"/>
      <c r="Q265" s="249"/>
      <c r="R265" s="249"/>
      <c r="S265" s="249"/>
      <c r="T265" s="25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1" t="s">
        <v>126</v>
      </c>
      <c r="AU265" s="251" t="s">
        <v>81</v>
      </c>
      <c r="AV265" s="15" t="s">
        <v>79</v>
      </c>
      <c r="AW265" s="15" t="s">
        <v>32</v>
      </c>
      <c r="AX265" s="15" t="s">
        <v>71</v>
      </c>
      <c r="AY265" s="251" t="s">
        <v>113</v>
      </c>
    </row>
    <row r="266" s="13" customFormat="1">
      <c r="A266" s="13"/>
      <c r="B266" s="220"/>
      <c r="C266" s="221"/>
      <c r="D266" s="218" t="s">
        <v>126</v>
      </c>
      <c r="E266" s="222" t="s">
        <v>20</v>
      </c>
      <c r="F266" s="223" t="s">
        <v>320</v>
      </c>
      <c r="G266" s="221"/>
      <c r="H266" s="224">
        <v>58.399999999999999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0" t="s">
        <v>126</v>
      </c>
      <c r="AU266" s="230" t="s">
        <v>81</v>
      </c>
      <c r="AV266" s="13" t="s">
        <v>81</v>
      </c>
      <c r="AW266" s="13" t="s">
        <v>32</v>
      </c>
      <c r="AX266" s="13" t="s">
        <v>71</v>
      </c>
      <c r="AY266" s="230" t="s">
        <v>113</v>
      </c>
    </row>
    <row r="267" s="15" customFormat="1">
      <c r="A267" s="15"/>
      <c r="B267" s="242"/>
      <c r="C267" s="243"/>
      <c r="D267" s="218" t="s">
        <v>126</v>
      </c>
      <c r="E267" s="244" t="s">
        <v>20</v>
      </c>
      <c r="F267" s="245" t="s">
        <v>203</v>
      </c>
      <c r="G267" s="243"/>
      <c r="H267" s="244" t="s">
        <v>20</v>
      </c>
      <c r="I267" s="246"/>
      <c r="J267" s="243"/>
      <c r="K267" s="243"/>
      <c r="L267" s="247"/>
      <c r="M267" s="248"/>
      <c r="N267" s="249"/>
      <c r="O267" s="249"/>
      <c r="P267" s="249"/>
      <c r="Q267" s="249"/>
      <c r="R267" s="249"/>
      <c r="S267" s="249"/>
      <c r="T267" s="25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1" t="s">
        <v>126</v>
      </c>
      <c r="AU267" s="251" t="s">
        <v>81</v>
      </c>
      <c r="AV267" s="15" t="s">
        <v>79</v>
      </c>
      <c r="AW267" s="15" t="s">
        <v>32</v>
      </c>
      <c r="AX267" s="15" t="s">
        <v>71</v>
      </c>
      <c r="AY267" s="251" t="s">
        <v>113</v>
      </c>
    </row>
    <row r="268" s="13" customFormat="1">
      <c r="A268" s="13"/>
      <c r="B268" s="220"/>
      <c r="C268" s="221"/>
      <c r="D268" s="218" t="s">
        <v>126</v>
      </c>
      <c r="E268" s="222" t="s">
        <v>20</v>
      </c>
      <c r="F268" s="223" t="s">
        <v>321</v>
      </c>
      <c r="G268" s="221"/>
      <c r="H268" s="224">
        <v>58.140000000000001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0" t="s">
        <v>126</v>
      </c>
      <c r="AU268" s="230" t="s">
        <v>81</v>
      </c>
      <c r="AV268" s="13" t="s">
        <v>81</v>
      </c>
      <c r="AW268" s="13" t="s">
        <v>32</v>
      </c>
      <c r="AX268" s="13" t="s">
        <v>71</v>
      </c>
      <c r="AY268" s="230" t="s">
        <v>113</v>
      </c>
    </row>
    <row r="269" s="13" customFormat="1">
      <c r="A269" s="13"/>
      <c r="B269" s="220"/>
      <c r="C269" s="221"/>
      <c r="D269" s="218" t="s">
        <v>126</v>
      </c>
      <c r="E269" s="222" t="s">
        <v>20</v>
      </c>
      <c r="F269" s="223" t="s">
        <v>322</v>
      </c>
      <c r="G269" s="221"/>
      <c r="H269" s="224">
        <v>69.340000000000003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0" t="s">
        <v>126</v>
      </c>
      <c r="AU269" s="230" t="s">
        <v>81</v>
      </c>
      <c r="AV269" s="13" t="s">
        <v>81</v>
      </c>
      <c r="AW269" s="13" t="s">
        <v>32</v>
      </c>
      <c r="AX269" s="13" t="s">
        <v>71</v>
      </c>
      <c r="AY269" s="230" t="s">
        <v>113</v>
      </c>
    </row>
    <row r="270" s="13" customFormat="1">
      <c r="A270" s="13"/>
      <c r="B270" s="220"/>
      <c r="C270" s="221"/>
      <c r="D270" s="218" t="s">
        <v>126</v>
      </c>
      <c r="E270" s="222" t="s">
        <v>20</v>
      </c>
      <c r="F270" s="223" t="s">
        <v>323</v>
      </c>
      <c r="G270" s="221"/>
      <c r="H270" s="224">
        <v>85.400000000000006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0" t="s">
        <v>126</v>
      </c>
      <c r="AU270" s="230" t="s">
        <v>81</v>
      </c>
      <c r="AV270" s="13" t="s">
        <v>81</v>
      </c>
      <c r="AW270" s="13" t="s">
        <v>32</v>
      </c>
      <c r="AX270" s="13" t="s">
        <v>71</v>
      </c>
      <c r="AY270" s="230" t="s">
        <v>113</v>
      </c>
    </row>
    <row r="271" s="13" customFormat="1">
      <c r="A271" s="13"/>
      <c r="B271" s="220"/>
      <c r="C271" s="221"/>
      <c r="D271" s="218" t="s">
        <v>126</v>
      </c>
      <c r="E271" s="222" t="s">
        <v>20</v>
      </c>
      <c r="F271" s="223" t="s">
        <v>324</v>
      </c>
      <c r="G271" s="221"/>
      <c r="H271" s="224">
        <v>84.109999999999999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0" t="s">
        <v>126</v>
      </c>
      <c r="AU271" s="230" t="s">
        <v>81</v>
      </c>
      <c r="AV271" s="13" t="s">
        <v>81</v>
      </c>
      <c r="AW271" s="13" t="s">
        <v>32</v>
      </c>
      <c r="AX271" s="13" t="s">
        <v>71</v>
      </c>
      <c r="AY271" s="230" t="s">
        <v>113</v>
      </c>
    </row>
    <row r="272" s="13" customFormat="1">
      <c r="A272" s="13"/>
      <c r="B272" s="220"/>
      <c r="C272" s="221"/>
      <c r="D272" s="218" t="s">
        <v>126</v>
      </c>
      <c r="E272" s="222" t="s">
        <v>20</v>
      </c>
      <c r="F272" s="223" t="s">
        <v>325</v>
      </c>
      <c r="G272" s="221"/>
      <c r="H272" s="224">
        <v>17.079999999999998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0" t="s">
        <v>126</v>
      </c>
      <c r="AU272" s="230" t="s">
        <v>81</v>
      </c>
      <c r="AV272" s="13" t="s">
        <v>81</v>
      </c>
      <c r="AW272" s="13" t="s">
        <v>32</v>
      </c>
      <c r="AX272" s="13" t="s">
        <v>71</v>
      </c>
      <c r="AY272" s="230" t="s">
        <v>113</v>
      </c>
    </row>
    <row r="273" s="15" customFormat="1">
      <c r="A273" s="15"/>
      <c r="B273" s="242"/>
      <c r="C273" s="243"/>
      <c r="D273" s="218" t="s">
        <v>126</v>
      </c>
      <c r="E273" s="244" t="s">
        <v>20</v>
      </c>
      <c r="F273" s="245" t="s">
        <v>209</v>
      </c>
      <c r="G273" s="243"/>
      <c r="H273" s="244" t="s">
        <v>20</v>
      </c>
      <c r="I273" s="246"/>
      <c r="J273" s="243"/>
      <c r="K273" s="243"/>
      <c r="L273" s="247"/>
      <c r="M273" s="248"/>
      <c r="N273" s="249"/>
      <c r="O273" s="249"/>
      <c r="P273" s="249"/>
      <c r="Q273" s="249"/>
      <c r="R273" s="249"/>
      <c r="S273" s="249"/>
      <c r="T273" s="25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1" t="s">
        <v>126</v>
      </c>
      <c r="AU273" s="251" t="s">
        <v>81</v>
      </c>
      <c r="AV273" s="15" t="s">
        <v>79</v>
      </c>
      <c r="AW273" s="15" t="s">
        <v>32</v>
      </c>
      <c r="AX273" s="15" t="s">
        <v>71</v>
      </c>
      <c r="AY273" s="251" t="s">
        <v>113</v>
      </c>
    </row>
    <row r="274" s="13" customFormat="1">
      <c r="A274" s="13"/>
      <c r="B274" s="220"/>
      <c r="C274" s="221"/>
      <c r="D274" s="218" t="s">
        <v>126</v>
      </c>
      <c r="E274" s="222" t="s">
        <v>20</v>
      </c>
      <c r="F274" s="223" t="s">
        <v>326</v>
      </c>
      <c r="G274" s="221"/>
      <c r="H274" s="224">
        <v>25.039999999999999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0" t="s">
        <v>126</v>
      </c>
      <c r="AU274" s="230" t="s">
        <v>81</v>
      </c>
      <c r="AV274" s="13" t="s">
        <v>81</v>
      </c>
      <c r="AW274" s="13" t="s">
        <v>32</v>
      </c>
      <c r="AX274" s="13" t="s">
        <v>71</v>
      </c>
      <c r="AY274" s="230" t="s">
        <v>113</v>
      </c>
    </row>
    <row r="275" s="13" customFormat="1">
      <c r="A275" s="13"/>
      <c r="B275" s="220"/>
      <c r="C275" s="221"/>
      <c r="D275" s="218" t="s">
        <v>126</v>
      </c>
      <c r="E275" s="222" t="s">
        <v>20</v>
      </c>
      <c r="F275" s="223" t="s">
        <v>327</v>
      </c>
      <c r="G275" s="221"/>
      <c r="H275" s="224">
        <v>126.28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0" t="s">
        <v>126</v>
      </c>
      <c r="AU275" s="230" t="s">
        <v>81</v>
      </c>
      <c r="AV275" s="13" t="s">
        <v>81</v>
      </c>
      <c r="AW275" s="13" t="s">
        <v>32</v>
      </c>
      <c r="AX275" s="13" t="s">
        <v>71</v>
      </c>
      <c r="AY275" s="230" t="s">
        <v>113</v>
      </c>
    </row>
    <row r="276" s="13" customFormat="1">
      <c r="A276" s="13"/>
      <c r="B276" s="220"/>
      <c r="C276" s="221"/>
      <c r="D276" s="218" t="s">
        <v>126</v>
      </c>
      <c r="E276" s="222" t="s">
        <v>20</v>
      </c>
      <c r="F276" s="223" t="s">
        <v>328</v>
      </c>
      <c r="G276" s="221"/>
      <c r="H276" s="224">
        <v>72.390000000000001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0" t="s">
        <v>126</v>
      </c>
      <c r="AU276" s="230" t="s">
        <v>81</v>
      </c>
      <c r="AV276" s="13" t="s">
        <v>81</v>
      </c>
      <c r="AW276" s="13" t="s">
        <v>32</v>
      </c>
      <c r="AX276" s="13" t="s">
        <v>71</v>
      </c>
      <c r="AY276" s="230" t="s">
        <v>113</v>
      </c>
    </row>
    <row r="277" s="13" customFormat="1">
      <c r="A277" s="13"/>
      <c r="B277" s="220"/>
      <c r="C277" s="221"/>
      <c r="D277" s="218" t="s">
        <v>126</v>
      </c>
      <c r="E277" s="222" t="s">
        <v>20</v>
      </c>
      <c r="F277" s="223" t="s">
        <v>329</v>
      </c>
      <c r="G277" s="221"/>
      <c r="H277" s="224">
        <v>67.650000000000006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0" t="s">
        <v>126</v>
      </c>
      <c r="AU277" s="230" t="s">
        <v>81</v>
      </c>
      <c r="AV277" s="13" t="s">
        <v>81</v>
      </c>
      <c r="AW277" s="13" t="s">
        <v>32</v>
      </c>
      <c r="AX277" s="13" t="s">
        <v>71</v>
      </c>
      <c r="AY277" s="230" t="s">
        <v>113</v>
      </c>
    </row>
    <row r="278" s="13" customFormat="1">
      <c r="A278" s="13"/>
      <c r="B278" s="220"/>
      <c r="C278" s="221"/>
      <c r="D278" s="218" t="s">
        <v>126</v>
      </c>
      <c r="E278" s="222" t="s">
        <v>20</v>
      </c>
      <c r="F278" s="223" t="s">
        <v>330</v>
      </c>
      <c r="G278" s="221"/>
      <c r="H278" s="224">
        <v>9.7599999999999998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0" t="s">
        <v>126</v>
      </c>
      <c r="AU278" s="230" t="s">
        <v>81</v>
      </c>
      <c r="AV278" s="13" t="s">
        <v>81</v>
      </c>
      <c r="AW278" s="13" t="s">
        <v>32</v>
      </c>
      <c r="AX278" s="13" t="s">
        <v>71</v>
      </c>
      <c r="AY278" s="230" t="s">
        <v>113</v>
      </c>
    </row>
    <row r="279" s="15" customFormat="1">
      <c r="A279" s="15"/>
      <c r="B279" s="242"/>
      <c r="C279" s="243"/>
      <c r="D279" s="218" t="s">
        <v>126</v>
      </c>
      <c r="E279" s="244" t="s">
        <v>20</v>
      </c>
      <c r="F279" s="245" t="s">
        <v>215</v>
      </c>
      <c r="G279" s="243"/>
      <c r="H279" s="244" t="s">
        <v>20</v>
      </c>
      <c r="I279" s="246"/>
      <c r="J279" s="243"/>
      <c r="K279" s="243"/>
      <c r="L279" s="247"/>
      <c r="M279" s="248"/>
      <c r="N279" s="249"/>
      <c r="O279" s="249"/>
      <c r="P279" s="249"/>
      <c r="Q279" s="249"/>
      <c r="R279" s="249"/>
      <c r="S279" s="249"/>
      <c r="T279" s="25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1" t="s">
        <v>126</v>
      </c>
      <c r="AU279" s="251" t="s">
        <v>81</v>
      </c>
      <c r="AV279" s="15" t="s">
        <v>79</v>
      </c>
      <c r="AW279" s="15" t="s">
        <v>32</v>
      </c>
      <c r="AX279" s="15" t="s">
        <v>71</v>
      </c>
      <c r="AY279" s="251" t="s">
        <v>113</v>
      </c>
    </row>
    <row r="280" s="13" customFormat="1">
      <c r="A280" s="13"/>
      <c r="B280" s="220"/>
      <c r="C280" s="221"/>
      <c r="D280" s="218" t="s">
        <v>126</v>
      </c>
      <c r="E280" s="222" t="s">
        <v>20</v>
      </c>
      <c r="F280" s="223" t="s">
        <v>331</v>
      </c>
      <c r="G280" s="221"/>
      <c r="H280" s="224">
        <v>65.260000000000005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0" t="s">
        <v>126</v>
      </c>
      <c r="AU280" s="230" t="s">
        <v>81</v>
      </c>
      <c r="AV280" s="13" t="s">
        <v>81</v>
      </c>
      <c r="AW280" s="13" t="s">
        <v>32</v>
      </c>
      <c r="AX280" s="13" t="s">
        <v>71</v>
      </c>
      <c r="AY280" s="230" t="s">
        <v>113</v>
      </c>
    </row>
    <row r="281" s="13" customFormat="1">
      <c r="A281" s="13"/>
      <c r="B281" s="220"/>
      <c r="C281" s="221"/>
      <c r="D281" s="218" t="s">
        <v>126</v>
      </c>
      <c r="E281" s="222" t="s">
        <v>20</v>
      </c>
      <c r="F281" s="223" t="s">
        <v>332</v>
      </c>
      <c r="G281" s="221"/>
      <c r="H281" s="224">
        <v>53.240000000000002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0" t="s">
        <v>126</v>
      </c>
      <c r="AU281" s="230" t="s">
        <v>81</v>
      </c>
      <c r="AV281" s="13" t="s">
        <v>81</v>
      </c>
      <c r="AW281" s="13" t="s">
        <v>32</v>
      </c>
      <c r="AX281" s="13" t="s">
        <v>71</v>
      </c>
      <c r="AY281" s="230" t="s">
        <v>113</v>
      </c>
    </row>
    <row r="282" s="13" customFormat="1">
      <c r="A282" s="13"/>
      <c r="B282" s="220"/>
      <c r="C282" s="221"/>
      <c r="D282" s="218" t="s">
        <v>126</v>
      </c>
      <c r="E282" s="222" t="s">
        <v>20</v>
      </c>
      <c r="F282" s="223" t="s">
        <v>333</v>
      </c>
      <c r="G282" s="221"/>
      <c r="H282" s="224">
        <v>88.430000000000007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126</v>
      </c>
      <c r="AU282" s="230" t="s">
        <v>81</v>
      </c>
      <c r="AV282" s="13" t="s">
        <v>81</v>
      </c>
      <c r="AW282" s="13" t="s">
        <v>32</v>
      </c>
      <c r="AX282" s="13" t="s">
        <v>71</v>
      </c>
      <c r="AY282" s="230" t="s">
        <v>113</v>
      </c>
    </row>
    <row r="283" s="13" customFormat="1">
      <c r="A283" s="13"/>
      <c r="B283" s="220"/>
      <c r="C283" s="221"/>
      <c r="D283" s="218" t="s">
        <v>126</v>
      </c>
      <c r="E283" s="222" t="s">
        <v>20</v>
      </c>
      <c r="F283" s="223" t="s">
        <v>334</v>
      </c>
      <c r="G283" s="221"/>
      <c r="H283" s="224">
        <v>86.099999999999994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0" t="s">
        <v>126</v>
      </c>
      <c r="AU283" s="230" t="s">
        <v>81</v>
      </c>
      <c r="AV283" s="13" t="s">
        <v>81</v>
      </c>
      <c r="AW283" s="13" t="s">
        <v>32</v>
      </c>
      <c r="AX283" s="13" t="s">
        <v>71</v>
      </c>
      <c r="AY283" s="230" t="s">
        <v>113</v>
      </c>
    </row>
    <row r="284" s="13" customFormat="1">
      <c r="A284" s="13"/>
      <c r="B284" s="220"/>
      <c r="C284" s="221"/>
      <c r="D284" s="218" t="s">
        <v>126</v>
      </c>
      <c r="E284" s="222" t="s">
        <v>20</v>
      </c>
      <c r="F284" s="223" t="s">
        <v>335</v>
      </c>
      <c r="G284" s="221"/>
      <c r="H284" s="224">
        <v>88.319999999999993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0" t="s">
        <v>126</v>
      </c>
      <c r="AU284" s="230" t="s">
        <v>81</v>
      </c>
      <c r="AV284" s="13" t="s">
        <v>81</v>
      </c>
      <c r="AW284" s="13" t="s">
        <v>32</v>
      </c>
      <c r="AX284" s="13" t="s">
        <v>71</v>
      </c>
      <c r="AY284" s="230" t="s">
        <v>113</v>
      </c>
    </row>
    <row r="285" s="15" customFormat="1">
      <c r="A285" s="15"/>
      <c r="B285" s="242"/>
      <c r="C285" s="243"/>
      <c r="D285" s="218" t="s">
        <v>126</v>
      </c>
      <c r="E285" s="244" t="s">
        <v>20</v>
      </c>
      <c r="F285" s="245" t="s">
        <v>221</v>
      </c>
      <c r="G285" s="243"/>
      <c r="H285" s="244" t="s">
        <v>20</v>
      </c>
      <c r="I285" s="246"/>
      <c r="J285" s="243"/>
      <c r="K285" s="243"/>
      <c r="L285" s="247"/>
      <c r="M285" s="248"/>
      <c r="N285" s="249"/>
      <c r="O285" s="249"/>
      <c r="P285" s="249"/>
      <c r="Q285" s="249"/>
      <c r="R285" s="249"/>
      <c r="S285" s="249"/>
      <c r="T285" s="25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1" t="s">
        <v>126</v>
      </c>
      <c r="AU285" s="251" t="s">
        <v>81</v>
      </c>
      <c r="AV285" s="15" t="s">
        <v>79</v>
      </c>
      <c r="AW285" s="15" t="s">
        <v>32</v>
      </c>
      <c r="AX285" s="15" t="s">
        <v>71</v>
      </c>
      <c r="AY285" s="251" t="s">
        <v>113</v>
      </c>
    </row>
    <row r="286" s="13" customFormat="1">
      <c r="A286" s="13"/>
      <c r="B286" s="220"/>
      <c r="C286" s="221"/>
      <c r="D286" s="218" t="s">
        <v>126</v>
      </c>
      <c r="E286" s="222" t="s">
        <v>20</v>
      </c>
      <c r="F286" s="223" t="s">
        <v>336</v>
      </c>
      <c r="G286" s="221"/>
      <c r="H286" s="224">
        <v>28.879999999999999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0" t="s">
        <v>126</v>
      </c>
      <c r="AU286" s="230" t="s">
        <v>81</v>
      </c>
      <c r="AV286" s="13" t="s">
        <v>81</v>
      </c>
      <c r="AW286" s="13" t="s">
        <v>32</v>
      </c>
      <c r="AX286" s="13" t="s">
        <v>71</v>
      </c>
      <c r="AY286" s="230" t="s">
        <v>113</v>
      </c>
    </row>
    <row r="287" s="13" customFormat="1">
      <c r="A287" s="13"/>
      <c r="B287" s="220"/>
      <c r="C287" s="221"/>
      <c r="D287" s="218" t="s">
        <v>126</v>
      </c>
      <c r="E287" s="222" t="s">
        <v>20</v>
      </c>
      <c r="F287" s="223" t="s">
        <v>337</v>
      </c>
      <c r="G287" s="221"/>
      <c r="H287" s="224">
        <v>62.229999999999997</v>
      </c>
      <c r="I287" s="225"/>
      <c r="J287" s="221"/>
      <c r="K287" s="221"/>
      <c r="L287" s="226"/>
      <c r="M287" s="227"/>
      <c r="N287" s="228"/>
      <c r="O287" s="228"/>
      <c r="P287" s="228"/>
      <c r="Q287" s="228"/>
      <c r="R287" s="228"/>
      <c r="S287" s="228"/>
      <c r="T287" s="22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0" t="s">
        <v>126</v>
      </c>
      <c r="AU287" s="230" t="s">
        <v>81</v>
      </c>
      <c r="AV287" s="13" t="s">
        <v>81</v>
      </c>
      <c r="AW287" s="13" t="s">
        <v>32</v>
      </c>
      <c r="AX287" s="13" t="s">
        <v>71</v>
      </c>
      <c r="AY287" s="230" t="s">
        <v>113</v>
      </c>
    </row>
    <row r="288" s="15" customFormat="1">
      <c r="A288" s="15"/>
      <c r="B288" s="242"/>
      <c r="C288" s="243"/>
      <c r="D288" s="218" t="s">
        <v>126</v>
      </c>
      <c r="E288" s="244" t="s">
        <v>20</v>
      </c>
      <c r="F288" s="245" t="s">
        <v>224</v>
      </c>
      <c r="G288" s="243"/>
      <c r="H288" s="244" t="s">
        <v>20</v>
      </c>
      <c r="I288" s="246"/>
      <c r="J288" s="243"/>
      <c r="K288" s="243"/>
      <c r="L288" s="247"/>
      <c r="M288" s="248"/>
      <c r="N288" s="249"/>
      <c r="O288" s="249"/>
      <c r="P288" s="249"/>
      <c r="Q288" s="249"/>
      <c r="R288" s="249"/>
      <c r="S288" s="249"/>
      <c r="T288" s="25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1" t="s">
        <v>126</v>
      </c>
      <c r="AU288" s="251" t="s">
        <v>81</v>
      </c>
      <c r="AV288" s="15" t="s">
        <v>79</v>
      </c>
      <c r="AW288" s="15" t="s">
        <v>32</v>
      </c>
      <c r="AX288" s="15" t="s">
        <v>71</v>
      </c>
      <c r="AY288" s="251" t="s">
        <v>113</v>
      </c>
    </row>
    <row r="289" s="13" customFormat="1">
      <c r="A289" s="13"/>
      <c r="B289" s="220"/>
      <c r="C289" s="221"/>
      <c r="D289" s="218" t="s">
        <v>126</v>
      </c>
      <c r="E289" s="222" t="s">
        <v>20</v>
      </c>
      <c r="F289" s="223" t="s">
        <v>338</v>
      </c>
      <c r="G289" s="221"/>
      <c r="H289" s="224">
        <v>27.300000000000001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0" t="s">
        <v>126</v>
      </c>
      <c r="AU289" s="230" t="s">
        <v>81</v>
      </c>
      <c r="AV289" s="13" t="s">
        <v>81</v>
      </c>
      <c r="AW289" s="13" t="s">
        <v>32</v>
      </c>
      <c r="AX289" s="13" t="s">
        <v>71</v>
      </c>
      <c r="AY289" s="230" t="s">
        <v>113</v>
      </c>
    </row>
    <row r="290" s="13" customFormat="1">
      <c r="A290" s="13"/>
      <c r="B290" s="220"/>
      <c r="C290" s="221"/>
      <c r="D290" s="218" t="s">
        <v>126</v>
      </c>
      <c r="E290" s="222" t="s">
        <v>20</v>
      </c>
      <c r="F290" s="223" t="s">
        <v>339</v>
      </c>
      <c r="G290" s="221"/>
      <c r="H290" s="224">
        <v>20.800000000000001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0" t="s">
        <v>126</v>
      </c>
      <c r="AU290" s="230" t="s">
        <v>81</v>
      </c>
      <c r="AV290" s="13" t="s">
        <v>81</v>
      </c>
      <c r="AW290" s="13" t="s">
        <v>32</v>
      </c>
      <c r="AX290" s="13" t="s">
        <v>71</v>
      </c>
      <c r="AY290" s="230" t="s">
        <v>113</v>
      </c>
    </row>
    <row r="291" s="14" customFormat="1">
      <c r="A291" s="14"/>
      <c r="B291" s="231"/>
      <c r="C291" s="232"/>
      <c r="D291" s="218" t="s">
        <v>126</v>
      </c>
      <c r="E291" s="233" t="s">
        <v>20</v>
      </c>
      <c r="F291" s="234" t="s">
        <v>159</v>
      </c>
      <c r="G291" s="232"/>
      <c r="H291" s="235">
        <v>2406.6399999999999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1" t="s">
        <v>126</v>
      </c>
      <c r="AU291" s="241" t="s">
        <v>81</v>
      </c>
      <c r="AV291" s="14" t="s">
        <v>120</v>
      </c>
      <c r="AW291" s="14" t="s">
        <v>32</v>
      </c>
      <c r="AX291" s="14" t="s">
        <v>79</v>
      </c>
      <c r="AY291" s="241" t="s">
        <v>113</v>
      </c>
    </row>
    <row r="292" s="2" customFormat="1" ht="24.15" customHeight="1">
      <c r="A292" s="39"/>
      <c r="B292" s="40"/>
      <c r="C292" s="201" t="s">
        <v>340</v>
      </c>
      <c r="D292" s="201" t="s">
        <v>115</v>
      </c>
      <c r="E292" s="202" t="s">
        <v>341</v>
      </c>
      <c r="F292" s="203" t="s">
        <v>342</v>
      </c>
      <c r="G292" s="204" t="s">
        <v>118</v>
      </c>
      <c r="H292" s="205">
        <v>2406.6399999999999</v>
      </c>
      <c r="I292" s="206"/>
      <c r="J292" s="205">
        <f>ROUND(I292*H292,2)</f>
        <v>0</v>
      </c>
      <c r="K292" s="203" t="s">
        <v>119</v>
      </c>
      <c r="L292" s="45"/>
      <c r="M292" s="207" t="s">
        <v>20</v>
      </c>
      <c r="N292" s="208" t="s">
        <v>42</v>
      </c>
      <c r="O292" s="85"/>
      <c r="P292" s="209">
        <f>O292*H292</f>
        <v>0</v>
      </c>
      <c r="Q292" s="209">
        <v>0</v>
      </c>
      <c r="R292" s="209">
        <f>Q292*H292</f>
        <v>0</v>
      </c>
      <c r="S292" s="209">
        <v>0</v>
      </c>
      <c r="T292" s="21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1" t="s">
        <v>120</v>
      </c>
      <c r="AT292" s="211" t="s">
        <v>115</v>
      </c>
      <c r="AU292" s="211" t="s">
        <v>81</v>
      </c>
      <c r="AY292" s="18" t="s">
        <v>113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8" t="s">
        <v>79</v>
      </c>
      <c r="BK292" s="212">
        <f>ROUND(I292*H292,2)</f>
        <v>0</v>
      </c>
      <c r="BL292" s="18" t="s">
        <v>120</v>
      </c>
      <c r="BM292" s="211" t="s">
        <v>343</v>
      </c>
    </row>
    <row r="293" s="2" customFormat="1">
      <c r="A293" s="39"/>
      <c r="B293" s="40"/>
      <c r="C293" s="41"/>
      <c r="D293" s="213" t="s">
        <v>122</v>
      </c>
      <c r="E293" s="41"/>
      <c r="F293" s="214" t="s">
        <v>344</v>
      </c>
      <c r="G293" s="41"/>
      <c r="H293" s="41"/>
      <c r="I293" s="215"/>
      <c r="J293" s="41"/>
      <c r="K293" s="41"/>
      <c r="L293" s="45"/>
      <c r="M293" s="216"/>
      <c r="N293" s="217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122</v>
      </c>
      <c r="AU293" s="18" t="s">
        <v>81</v>
      </c>
    </row>
    <row r="294" s="2" customFormat="1">
      <c r="A294" s="39"/>
      <c r="B294" s="40"/>
      <c r="C294" s="41"/>
      <c r="D294" s="218" t="s">
        <v>124</v>
      </c>
      <c r="E294" s="41"/>
      <c r="F294" s="219" t="s">
        <v>345</v>
      </c>
      <c r="G294" s="41"/>
      <c r="H294" s="41"/>
      <c r="I294" s="215"/>
      <c r="J294" s="41"/>
      <c r="K294" s="41"/>
      <c r="L294" s="45"/>
      <c r="M294" s="216"/>
      <c r="N294" s="217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124</v>
      </c>
      <c r="AU294" s="18" t="s">
        <v>81</v>
      </c>
    </row>
    <row r="295" s="2" customFormat="1" ht="37.8" customHeight="1">
      <c r="A295" s="39"/>
      <c r="B295" s="40"/>
      <c r="C295" s="201" t="s">
        <v>8</v>
      </c>
      <c r="D295" s="201" t="s">
        <v>115</v>
      </c>
      <c r="E295" s="202" t="s">
        <v>346</v>
      </c>
      <c r="F295" s="203" t="s">
        <v>347</v>
      </c>
      <c r="G295" s="204" t="s">
        <v>175</v>
      </c>
      <c r="H295" s="205">
        <v>903.17999999999995</v>
      </c>
      <c r="I295" s="206"/>
      <c r="J295" s="205">
        <f>ROUND(I295*H295,2)</f>
        <v>0</v>
      </c>
      <c r="K295" s="203" t="s">
        <v>119</v>
      </c>
      <c r="L295" s="45"/>
      <c r="M295" s="207" t="s">
        <v>20</v>
      </c>
      <c r="N295" s="208" t="s">
        <v>42</v>
      </c>
      <c r="O295" s="85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1" t="s">
        <v>120</v>
      </c>
      <c r="AT295" s="211" t="s">
        <v>115</v>
      </c>
      <c r="AU295" s="211" t="s">
        <v>81</v>
      </c>
      <c r="AY295" s="18" t="s">
        <v>113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8" t="s">
        <v>79</v>
      </c>
      <c r="BK295" s="212">
        <f>ROUND(I295*H295,2)</f>
        <v>0</v>
      </c>
      <c r="BL295" s="18" t="s">
        <v>120</v>
      </c>
      <c r="BM295" s="211" t="s">
        <v>348</v>
      </c>
    </row>
    <row r="296" s="2" customFormat="1">
      <c r="A296" s="39"/>
      <c r="B296" s="40"/>
      <c r="C296" s="41"/>
      <c r="D296" s="213" t="s">
        <v>122</v>
      </c>
      <c r="E296" s="41"/>
      <c r="F296" s="214" t="s">
        <v>349</v>
      </c>
      <c r="G296" s="41"/>
      <c r="H296" s="41"/>
      <c r="I296" s="215"/>
      <c r="J296" s="41"/>
      <c r="K296" s="41"/>
      <c r="L296" s="45"/>
      <c r="M296" s="216"/>
      <c r="N296" s="217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122</v>
      </c>
      <c r="AU296" s="18" t="s">
        <v>81</v>
      </c>
    </row>
    <row r="297" s="2" customFormat="1">
      <c r="A297" s="39"/>
      <c r="B297" s="40"/>
      <c r="C297" s="41"/>
      <c r="D297" s="218" t="s">
        <v>124</v>
      </c>
      <c r="E297" s="41"/>
      <c r="F297" s="219" t="s">
        <v>350</v>
      </c>
      <c r="G297" s="41"/>
      <c r="H297" s="41"/>
      <c r="I297" s="215"/>
      <c r="J297" s="41"/>
      <c r="K297" s="41"/>
      <c r="L297" s="45"/>
      <c r="M297" s="216"/>
      <c r="N297" s="217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124</v>
      </c>
      <c r="AU297" s="18" t="s">
        <v>81</v>
      </c>
    </row>
    <row r="298" s="13" customFormat="1">
      <c r="A298" s="13"/>
      <c r="B298" s="220"/>
      <c r="C298" s="221"/>
      <c r="D298" s="218" t="s">
        <v>126</v>
      </c>
      <c r="E298" s="222" t="s">
        <v>20</v>
      </c>
      <c r="F298" s="223" t="s">
        <v>351</v>
      </c>
      <c r="G298" s="221"/>
      <c r="H298" s="224">
        <v>857.51999999999998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0" t="s">
        <v>126</v>
      </c>
      <c r="AU298" s="230" t="s">
        <v>81</v>
      </c>
      <c r="AV298" s="13" t="s">
        <v>81</v>
      </c>
      <c r="AW298" s="13" t="s">
        <v>32</v>
      </c>
      <c r="AX298" s="13" t="s">
        <v>71</v>
      </c>
      <c r="AY298" s="230" t="s">
        <v>113</v>
      </c>
    </row>
    <row r="299" s="13" customFormat="1">
      <c r="A299" s="13"/>
      <c r="B299" s="220"/>
      <c r="C299" s="221"/>
      <c r="D299" s="218" t="s">
        <v>126</v>
      </c>
      <c r="E299" s="222" t="s">
        <v>20</v>
      </c>
      <c r="F299" s="223" t="s">
        <v>352</v>
      </c>
      <c r="G299" s="221"/>
      <c r="H299" s="224">
        <v>109.20999999999999</v>
      </c>
      <c r="I299" s="225"/>
      <c r="J299" s="221"/>
      <c r="K299" s="221"/>
      <c r="L299" s="226"/>
      <c r="M299" s="227"/>
      <c r="N299" s="228"/>
      <c r="O299" s="228"/>
      <c r="P299" s="228"/>
      <c r="Q299" s="228"/>
      <c r="R299" s="228"/>
      <c r="S299" s="228"/>
      <c r="T299" s="22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0" t="s">
        <v>126</v>
      </c>
      <c r="AU299" s="230" t="s">
        <v>81</v>
      </c>
      <c r="AV299" s="13" t="s">
        <v>81</v>
      </c>
      <c r="AW299" s="13" t="s">
        <v>32</v>
      </c>
      <c r="AX299" s="13" t="s">
        <v>71</v>
      </c>
      <c r="AY299" s="230" t="s">
        <v>113</v>
      </c>
    </row>
    <row r="300" s="13" customFormat="1">
      <c r="A300" s="13"/>
      <c r="B300" s="220"/>
      <c r="C300" s="221"/>
      <c r="D300" s="218" t="s">
        <v>126</v>
      </c>
      <c r="E300" s="222" t="s">
        <v>20</v>
      </c>
      <c r="F300" s="223" t="s">
        <v>353</v>
      </c>
      <c r="G300" s="221"/>
      <c r="H300" s="224">
        <v>-63.549999999999997</v>
      </c>
      <c r="I300" s="225"/>
      <c r="J300" s="221"/>
      <c r="K300" s="221"/>
      <c r="L300" s="226"/>
      <c r="M300" s="227"/>
      <c r="N300" s="228"/>
      <c r="O300" s="228"/>
      <c r="P300" s="228"/>
      <c r="Q300" s="228"/>
      <c r="R300" s="228"/>
      <c r="S300" s="228"/>
      <c r="T300" s="22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0" t="s">
        <v>126</v>
      </c>
      <c r="AU300" s="230" t="s">
        <v>81</v>
      </c>
      <c r="AV300" s="13" t="s">
        <v>81</v>
      </c>
      <c r="AW300" s="13" t="s">
        <v>32</v>
      </c>
      <c r="AX300" s="13" t="s">
        <v>71</v>
      </c>
      <c r="AY300" s="230" t="s">
        <v>113</v>
      </c>
    </row>
    <row r="301" s="14" customFormat="1">
      <c r="A301" s="14"/>
      <c r="B301" s="231"/>
      <c r="C301" s="232"/>
      <c r="D301" s="218" t="s">
        <v>126</v>
      </c>
      <c r="E301" s="233" t="s">
        <v>20</v>
      </c>
      <c r="F301" s="234" t="s">
        <v>159</v>
      </c>
      <c r="G301" s="232"/>
      <c r="H301" s="235">
        <v>903.17999999999995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1" t="s">
        <v>126</v>
      </c>
      <c r="AU301" s="241" t="s">
        <v>81</v>
      </c>
      <c r="AV301" s="14" t="s">
        <v>120</v>
      </c>
      <c r="AW301" s="14" t="s">
        <v>32</v>
      </c>
      <c r="AX301" s="14" t="s">
        <v>79</v>
      </c>
      <c r="AY301" s="241" t="s">
        <v>113</v>
      </c>
    </row>
    <row r="302" s="2" customFormat="1" ht="37.8" customHeight="1">
      <c r="A302" s="39"/>
      <c r="B302" s="40"/>
      <c r="C302" s="201" t="s">
        <v>354</v>
      </c>
      <c r="D302" s="201" t="s">
        <v>115</v>
      </c>
      <c r="E302" s="202" t="s">
        <v>355</v>
      </c>
      <c r="F302" s="203" t="s">
        <v>356</v>
      </c>
      <c r="G302" s="204" t="s">
        <v>175</v>
      </c>
      <c r="H302" s="205">
        <v>63.549999999999997</v>
      </c>
      <c r="I302" s="206"/>
      <c r="J302" s="205">
        <f>ROUND(I302*H302,2)</f>
        <v>0</v>
      </c>
      <c r="K302" s="203" t="s">
        <v>119</v>
      </c>
      <c r="L302" s="45"/>
      <c r="M302" s="207" t="s">
        <v>20</v>
      </c>
      <c r="N302" s="208" t="s">
        <v>42</v>
      </c>
      <c r="O302" s="85"/>
      <c r="P302" s="209">
        <f>O302*H302</f>
        <v>0</v>
      </c>
      <c r="Q302" s="209">
        <v>0</v>
      </c>
      <c r="R302" s="209">
        <f>Q302*H302</f>
        <v>0</v>
      </c>
      <c r="S302" s="209">
        <v>0</v>
      </c>
      <c r="T302" s="21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1" t="s">
        <v>120</v>
      </c>
      <c r="AT302" s="211" t="s">
        <v>115</v>
      </c>
      <c r="AU302" s="211" t="s">
        <v>81</v>
      </c>
      <c r="AY302" s="18" t="s">
        <v>113</v>
      </c>
      <c r="BE302" s="212">
        <f>IF(N302="základní",J302,0)</f>
        <v>0</v>
      </c>
      <c r="BF302" s="212">
        <f>IF(N302="snížená",J302,0)</f>
        <v>0</v>
      </c>
      <c r="BG302" s="212">
        <f>IF(N302="zákl. přenesená",J302,0)</f>
        <v>0</v>
      </c>
      <c r="BH302" s="212">
        <f>IF(N302="sníž. přenesená",J302,0)</f>
        <v>0</v>
      </c>
      <c r="BI302" s="212">
        <f>IF(N302="nulová",J302,0)</f>
        <v>0</v>
      </c>
      <c r="BJ302" s="18" t="s">
        <v>79</v>
      </c>
      <c r="BK302" s="212">
        <f>ROUND(I302*H302,2)</f>
        <v>0</v>
      </c>
      <c r="BL302" s="18" t="s">
        <v>120</v>
      </c>
      <c r="BM302" s="211" t="s">
        <v>357</v>
      </c>
    </row>
    <row r="303" s="2" customFormat="1">
      <c r="A303" s="39"/>
      <c r="B303" s="40"/>
      <c r="C303" s="41"/>
      <c r="D303" s="213" t="s">
        <v>122</v>
      </c>
      <c r="E303" s="41"/>
      <c r="F303" s="214" t="s">
        <v>358</v>
      </c>
      <c r="G303" s="41"/>
      <c r="H303" s="41"/>
      <c r="I303" s="215"/>
      <c r="J303" s="41"/>
      <c r="K303" s="41"/>
      <c r="L303" s="45"/>
      <c r="M303" s="216"/>
      <c r="N303" s="217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122</v>
      </c>
      <c r="AU303" s="18" t="s">
        <v>81</v>
      </c>
    </row>
    <row r="304" s="2" customFormat="1">
      <c r="A304" s="39"/>
      <c r="B304" s="40"/>
      <c r="C304" s="41"/>
      <c r="D304" s="218" t="s">
        <v>124</v>
      </c>
      <c r="E304" s="41"/>
      <c r="F304" s="219" t="s">
        <v>359</v>
      </c>
      <c r="G304" s="41"/>
      <c r="H304" s="41"/>
      <c r="I304" s="215"/>
      <c r="J304" s="41"/>
      <c r="K304" s="41"/>
      <c r="L304" s="45"/>
      <c r="M304" s="216"/>
      <c r="N304" s="217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124</v>
      </c>
      <c r="AU304" s="18" t="s">
        <v>81</v>
      </c>
    </row>
    <row r="305" s="13" customFormat="1">
      <c r="A305" s="13"/>
      <c r="B305" s="220"/>
      <c r="C305" s="221"/>
      <c r="D305" s="218" t="s">
        <v>126</v>
      </c>
      <c r="E305" s="222" t="s">
        <v>20</v>
      </c>
      <c r="F305" s="223" t="s">
        <v>360</v>
      </c>
      <c r="G305" s="221"/>
      <c r="H305" s="224">
        <v>63.549999999999997</v>
      </c>
      <c r="I305" s="225"/>
      <c r="J305" s="221"/>
      <c r="K305" s="221"/>
      <c r="L305" s="226"/>
      <c r="M305" s="227"/>
      <c r="N305" s="228"/>
      <c r="O305" s="228"/>
      <c r="P305" s="228"/>
      <c r="Q305" s="228"/>
      <c r="R305" s="228"/>
      <c r="S305" s="228"/>
      <c r="T305" s="22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0" t="s">
        <v>126</v>
      </c>
      <c r="AU305" s="230" t="s">
        <v>81</v>
      </c>
      <c r="AV305" s="13" t="s">
        <v>81</v>
      </c>
      <c r="AW305" s="13" t="s">
        <v>32</v>
      </c>
      <c r="AX305" s="13" t="s">
        <v>79</v>
      </c>
      <c r="AY305" s="230" t="s">
        <v>113</v>
      </c>
    </row>
    <row r="306" s="2" customFormat="1" ht="24.15" customHeight="1">
      <c r="A306" s="39"/>
      <c r="B306" s="40"/>
      <c r="C306" s="201" t="s">
        <v>361</v>
      </c>
      <c r="D306" s="201" t="s">
        <v>115</v>
      </c>
      <c r="E306" s="202" t="s">
        <v>362</v>
      </c>
      <c r="F306" s="203" t="s">
        <v>363</v>
      </c>
      <c r="G306" s="204" t="s">
        <v>175</v>
      </c>
      <c r="H306" s="205">
        <v>63.549999999999997</v>
      </c>
      <c r="I306" s="206"/>
      <c r="J306" s="205">
        <f>ROUND(I306*H306,2)</f>
        <v>0</v>
      </c>
      <c r="K306" s="203" t="s">
        <v>119</v>
      </c>
      <c r="L306" s="45"/>
      <c r="M306" s="207" t="s">
        <v>20</v>
      </c>
      <c r="N306" s="208" t="s">
        <v>42</v>
      </c>
      <c r="O306" s="85"/>
      <c r="P306" s="209">
        <f>O306*H306</f>
        <v>0</v>
      </c>
      <c r="Q306" s="209">
        <v>0</v>
      </c>
      <c r="R306" s="209">
        <f>Q306*H306</f>
        <v>0</v>
      </c>
      <c r="S306" s="209">
        <v>0</v>
      </c>
      <c r="T306" s="21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1" t="s">
        <v>120</v>
      </c>
      <c r="AT306" s="211" t="s">
        <v>115</v>
      </c>
      <c r="AU306" s="211" t="s">
        <v>81</v>
      </c>
      <c r="AY306" s="18" t="s">
        <v>113</v>
      </c>
      <c r="BE306" s="212">
        <f>IF(N306="základní",J306,0)</f>
        <v>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18" t="s">
        <v>79</v>
      </c>
      <c r="BK306" s="212">
        <f>ROUND(I306*H306,2)</f>
        <v>0</v>
      </c>
      <c r="BL306" s="18" t="s">
        <v>120</v>
      </c>
      <c r="BM306" s="211" t="s">
        <v>364</v>
      </c>
    </row>
    <row r="307" s="2" customFormat="1">
      <c r="A307" s="39"/>
      <c r="B307" s="40"/>
      <c r="C307" s="41"/>
      <c r="D307" s="213" t="s">
        <v>122</v>
      </c>
      <c r="E307" s="41"/>
      <c r="F307" s="214" t="s">
        <v>365</v>
      </c>
      <c r="G307" s="41"/>
      <c r="H307" s="41"/>
      <c r="I307" s="215"/>
      <c r="J307" s="41"/>
      <c r="K307" s="41"/>
      <c r="L307" s="45"/>
      <c r="M307" s="216"/>
      <c r="N307" s="217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122</v>
      </c>
      <c r="AU307" s="18" t="s">
        <v>81</v>
      </c>
    </row>
    <row r="308" s="2" customFormat="1">
      <c r="A308" s="39"/>
      <c r="B308" s="40"/>
      <c r="C308" s="41"/>
      <c r="D308" s="218" t="s">
        <v>124</v>
      </c>
      <c r="E308" s="41"/>
      <c r="F308" s="219" t="s">
        <v>359</v>
      </c>
      <c r="G308" s="41"/>
      <c r="H308" s="41"/>
      <c r="I308" s="215"/>
      <c r="J308" s="41"/>
      <c r="K308" s="41"/>
      <c r="L308" s="45"/>
      <c r="M308" s="216"/>
      <c r="N308" s="217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124</v>
      </c>
      <c r="AU308" s="18" t="s">
        <v>81</v>
      </c>
    </row>
    <row r="309" s="2" customFormat="1" ht="24.15" customHeight="1">
      <c r="A309" s="39"/>
      <c r="B309" s="40"/>
      <c r="C309" s="201" t="s">
        <v>366</v>
      </c>
      <c r="D309" s="201" t="s">
        <v>115</v>
      </c>
      <c r="E309" s="202" t="s">
        <v>367</v>
      </c>
      <c r="F309" s="203" t="s">
        <v>368</v>
      </c>
      <c r="G309" s="204" t="s">
        <v>175</v>
      </c>
      <c r="H309" s="205">
        <v>903.17999999999995</v>
      </c>
      <c r="I309" s="206"/>
      <c r="J309" s="205">
        <f>ROUND(I309*H309,2)</f>
        <v>0</v>
      </c>
      <c r="K309" s="203" t="s">
        <v>119</v>
      </c>
      <c r="L309" s="45"/>
      <c r="M309" s="207" t="s">
        <v>20</v>
      </c>
      <c r="N309" s="208" t="s">
        <v>42</v>
      </c>
      <c r="O309" s="85"/>
      <c r="P309" s="209">
        <f>O309*H309</f>
        <v>0</v>
      </c>
      <c r="Q309" s="209">
        <v>0</v>
      </c>
      <c r="R309" s="209">
        <f>Q309*H309</f>
        <v>0</v>
      </c>
      <c r="S309" s="209">
        <v>0</v>
      </c>
      <c r="T309" s="21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1" t="s">
        <v>120</v>
      </c>
      <c r="AT309" s="211" t="s">
        <v>115</v>
      </c>
      <c r="AU309" s="211" t="s">
        <v>81</v>
      </c>
      <c r="AY309" s="18" t="s">
        <v>113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18" t="s">
        <v>79</v>
      </c>
      <c r="BK309" s="212">
        <f>ROUND(I309*H309,2)</f>
        <v>0</v>
      </c>
      <c r="BL309" s="18" t="s">
        <v>120</v>
      </c>
      <c r="BM309" s="211" t="s">
        <v>369</v>
      </c>
    </row>
    <row r="310" s="2" customFormat="1">
      <c r="A310" s="39"/>
      <c r="B310" s="40"/>
      <c r="C310" s="41"/>
      <c r="D310" s="213" t="s">
        <v>122</v>
      </c>
      <c r="E310" s="41"/>
      <c r="F310" s="214" t="s">
        <v>370</v>
      </c>
      <c r="G310" s="41"/>
      <c r="H310" s="41"/>
      <c r="I310" s="215"/>
      <c r="J310" s="41"/>
      <c r="K310" s="41"/>
      <c r="L310" s="45"/>
      <c r="M310" s="216"/>
      <c r="N310" s="217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122</v>
      </c>
      <c r="AU310" s="18" t="s">
        <v>81</v>
      </c>
    </row>
    <row r="311" s="2" customFormat="1">
      <c r="A311" s="39"/>
      <c r="B311" s="40"/>
      <c r="C311" s="41"/>
      <c r="D311" s="218" t="s">
        <v>124</v>
      </c>
      <c r="E311" s="41"/>
      <c r="F311" s="219" t="s">
        <v>371</v>
      </c>
      <c r="G311" s="41"/>
      <c r="H311" s="41"/>
      <c r="I311" s="215"/>
      <c r="J311" s="41"/>
      <c r="K311" s="41"/>
      <c r="L311" s="45"/>
      <c r="M311" s="216"/>
      <c r="N311" s="217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124</v>
      </c>
      <c r="AU311" s="18" t="s">
        <v>81</v>
      </c>
    </row>
    <row r="312" s="2" customFormat="1" ht="24.15" customHeight="1">
      <c r="A312" s="39"/>
      <c r="B312" s="40"/>
      <c r="C312" s="201" t="s">
        <v>372</v>
      </c>
      <c r="D312" s="201" t="s">
        <v>115</v>
      </c>
      <c r="E312" s="202" t="s">
        <v>373</v>
      </c>
      <c r="F312" s="203" t="s">
        <v>374</v>
      </c>
      <c r="G312" s="204" t="s">
        <v>375</v>
      </c>
      <c r="H312" s="205">
        <v>1933.46</v>
      </c>
      <c r="I312" s="206"/>
      <c r="J312" s="205">
        <f>ROUND(I312*H312,2)</f>
        <v>0</v>
      </c>
      <c r="K312" s="203" t="s">
        <v>119</v>
      </c>
      <c r="L312" s="45"/>
      <c r="M312" s="207" t="s">
        <v>20</v>
      </c>
      <c r="N312" s="208" t="s">
        <v>42</v>
      </c>
      <c r="O312" s="85"/>
      <c r="P312" s="209">
        <f>O312*H312</f>
        <v>0</v>
      </c>
      <c r="Q312" s="209">
        <v>0</v>
      </c>
      <c r="R312" s="209">
        <f>Q312*H312</f>
        <v>0</v>
      </c>
      <c r="S312" s="209">
        <v>0</v>
      </c>
      <c r="T312" s="21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1" t="s">
        <v>120</v>
      </c>
      <c r="AT312" s="211" t="s">
        <v>115</v>
      </c>
      <c r="AU312" s="211" t="s">
        <v>81</v>
      </c>
      <c r="AY312" s="18" t="s">
        <v>113</v>
      </c>
      <c r="BE312" s="212">
        <f>IF(N312="základní",J312,0)</f>
        <v>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18" t="s">
        <v>79</v>
      </c>
      <c r="BK312" s="212">
        <f>ROUND(I312*H312,2)</f>
        <v>0</v>
      </c>
      <c r="BL312" s="18" t="s">
        <v>120</v>
      </c>
      <c r="BM312" s="211" t="s">
        <v>376</v>
      </c>
    </row>
    <row r="313" s="2" customFormat="1">
      <c r="A313" s="39"/>
      <c r="B313" s="40"/>
      <c r="C313" s="41"/>
      <c r="D313" s="213" t="s">
        <v>122</v>
      </c>
      <c r="E313" s="41"/>
      <c r="F313" s="214" t="s">
        <v>377</v>
      </c>
      <c r="G313" s="41"/>
      <c r="H313" s="41"/>
      <c r="I313" s="215"/>
      <c r="J313" s="41"/>
      <c r="K313" s="41"/>
      <c r="L313" s="45"/>
      <c r="M313" s="216"/>
      <c r="N313" s="217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122</v>
      </c>
      <c r="AU313" s="18" t="s">
        <v>81</v>
      </c>
    </row>
    <row r="314" s="2" customFormat="1">
      <c r="A314" s="39"/>
      <c r="B314" s="40"/>
      <c r="C314" s="41"/>
      <c r="D314" s="218" t="s">
        <v>124</v>
      </c>
      <c r="E314" s="41"/>
      <c r="F314" s="219" t="s">
        <v>378</v>
      </c>
      <c r="G314" s="41"/>
      <c r="H314" s="41"/>
      <c r="I314" s="215"/>
      <c r="J314" s="41"/>
      <c r="K314" s="41"/>
      <c r="L314" s="45"/>
      <c r="M314" s="216"/>
      <c r="N314" s="217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124</v>
      </c>
      <c r="AU314" s="18" t="s">
        <v>81</v>
      </c>
    </row>
    <row r="315" s="13" customFormat="1">
      <c r="A315" s="13"/>
      <c r="B315" s="220"/>
      <c r="C315" s="221"/>
      <c r="D315" s="218" t="s">
        <v>126</v>
      </c>
      <c r="E315" s="222" t="s">
        <v>20</v>
      </c>
      <c r="F315" s="223" t="s">
        <v>379</v>
      </c>
      <c r="G315" s="221"/>
      <c r="H315" s="224">
        <v>1933.46</v>
      </c>
      <c r="I315" s="225"/>
      <c r="J315" s="221"/>
      <c r="K315" s="221"/>
      <c r="L315" s="226"/>
      <c r="M315" s="227"/>
      <c r="N315" s="228"/>
      <c r="O315" s="228"/>
      <c r="P315" s="228"/>
      <c r="Q315" s="228"/>
      <c r="R315" s="228"/>
      <c r="S315" s="228"/>
      <c r="T315" s="22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0" t="s">
        <v>126</v>
      </c>
      <c r="AU315" s="230" t="s">
        <v>81</v>
      </c>
      <c r="AV315" s="13" t="s">
        <v>81</v>
      </c>
      <c r="AW315" s="13" t="s">
        <v>32</v>
      </c>
      <c r="AX315" s="13" t="s">
        <v>79</v>
      </c>
      <c r="AY315" s="230" t="s">
        <v>113</v>
      </c>
    </row>
    <row r="316" s="2" customFormat="1" ht="24.15" customHeight="1">
      <c r="A316" s="39"/>
      <c r="B316" s="40"/>
      <c r="C316" s="201" t="s">
        <v>380</v>
      </c>
      <c r="D316" s="201" t="s">
        <v>115</v>
      </c>
      <c r="E316" s="202" t="s">
        <v>381</v>
      </c>
      <c r="F316" s="203" t="s">
        <v>382</v>
      </c>
      <c r="G316" s="204" t="s">
        <v>175</v>
      </c>
      <c r="H316" s="205">
        <v>966.73000000000002</v>
      </c>
      <c r="I316" s="206"/>
      <c r="J316" s="205">
        <f>ROUND(I316*H316,2)</f>
        <v>0</v>
      </c>
      <c r="K316" s="203" t="s">
        <v>119</v>
      </c>
      <c r="L316" s="45"/>
      <c r="M316" s="207" t="s">
        <v>20</v>
      </c>
      <c r="N316" s="208" t="s">
        <v>42</v>
      </c>
      <c r="O316" s="85"/>
      <c r="P316" s="209">
        <f>O316*H316</f>
        <v>0</v>
      </c>
      <c r="Q316" s="209">
        <v>0</v>
      </c>
      <c r="R316" s="209">
        <f>Q316*H316</f>
        <v>0</v>
      </c>
      <c r="S316" s="209">
        <v>0</v>
      </c>
      <c r="T316" s="21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1" t="s">
        <v>120</v>
      </c>
      <c r="AT316" s="211" t="s">
        <v>115</v>
      </c>
      <c r="AU316" s="211" t="s">
        <v>81</v>
      </c>
      <c r="AY316" s="18" t="s">
        <v>113</v>
      </c>
      <c r="BE316" s="212">
        <f>IF(N316="základní",J316,0)</f>
        <v>0</v>
      </c>
      <c r="BF316" s="212">
        <f>IF(N316="snížená",J316,0)</f>
        <v>0</v>
      </c>
      <c r="BG316" s="212">
        <f>IF(N316="zákl. přenesená",J316,0)</f>
        <v>0</v>
      </c>
      <c r="BH316" s="212">
        <f>IF(N316="sníž. přenesená",J316,0)</f>
        <v>0</v>
      </c>
      <c r="BI316" s="212">
        <f>IF(N316="nulová",J316,0)</f>
        <v>0</v>
      </c>
      <c r="BJ316" s="18" t="s">
        <v>79</v>
      </c>
      <c r="BK316" s="212">
        <f>ROUND(I316*H316,2)</f>
        <v>0</v>
      </c>
      <c r="BL316" s="18" t="s">
        <v>120</v>
      </c>
      <c r="BM316" s="211" t="s">
        <v>383</v>
      </c>
    </row>
    <row r="317" s="2" customFormat="1">
      <c r="A317" s="39"/>
      <c r="B317" s="40"/>
      <c r="C317" s="41"/>
      <c r="D317" s="213" t="s">
        <v>122</v>
      </c>
      <c r="E317" s="41"/>
      <c r="F317" s="214" t="s">
        <v>384</v>
      </c>
      <c r="G317" s="41"/>
      <c r="H317" s="41"/>
      <c r="I317" s="215"/>
      <c r="J317" s="41"/>
      <c r="K317" s="41"/>
      <c r="L317" s="45"/>
      <c r="M317" s="216"/>
      <c r="N317" s="217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122</v>
      </c>
      <c r="AU317" s="18" t="s">
        <v>81</v>
      </c>
    </row>
    <row r="318" s="2" customFormat="1">
      <c r="A318" s="39"/>
      <c r="B318" s="40"/>
      <c r="C318" s="41"/>
      <c r="D318" s="218" t="s">
        <v>124</v>
      </c>
      <c r="E318" s="41"/>
      <c r="F318" s="219" t="s">
        <v>385</v>
      </c>
      <c r="G318" s="41"/>
      <c r="H318" s="41"/>
      <c r="I318" s="215"/>
      <c r="J318" s="41"/>
      <c r="K318" s="41"/>
      <c r="L318" s="45"/>
      <c r="M318" s="216"/>
      <c r="N318" s="217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124</v>
      </c>
      <c r="AU318" s="18" t="s">
        <v>81</v>
      </c>
    </row>
    <row r="319" s="13" customFormat="1">
      <c r="A319" s="13"/>
      <c r="B319" s="220"/>
      <c r="C319" s="221"/>
      <c r="D319" s="218" t="s">
        <v>126</v>
      </c>
      <c r="E319" s="222" t="s">
        <v>20</v>
      </c>
      <c r="F319" s="223" t="s">
        <v>386</v>
      </c>
      <c r="G319" s="221"/>
      <c r="H319" s="224">
        <v>966.73000000000002</v>
      </c>
      <c r="I319" s="225"/>
      <c r="J319" s="221"/>
      <c r="K319" s="221"/>
      <c r="L319" s="226"/>
      <c r="M319" s="227"/>
      <c r="N319" s="228"/>
      <c r="O319" s="228"/>
      <c r="P319" s="228"/>
      <c r="Q319" s="228"/>
      <c r="R319" s="228"/>
      <c r="S319" s="228"/>
      <c r="T319" s="22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0" t="s">
        <v>126</v>
      </c>
      <c r="AU319" s="230" t="s">
        <v>81</v>
      </c>
      <c r="AV319" s="13" t="s">
        <v>81</v>
      </c>
      <c r="AW319" s="13" t="s">
        <v>32</v>
      </c>
      <c r="AX319" s="13" t="s">
        <v>79</v>
      </c>
      <c r="AY319" s="230" t="s">
        <v>113</v>
      </c>
    </row>
    <row r="320" s="2" customFormat="1" ht="24.15" customHeight="1">
      <c r="A320" s="39"/>
      <c r="B320" s="40"/>
      <c r="C320" s="201" t="s">
        <v>7</v>
      </c>
      <c r="D320" s="201" t="s">
        <v>115</v>
      </c>
      <c r="E320" s="202" t="s">
        <v>387</v>
      </c>
      <c r="F320" s="203" t="s">
        <v>388</v>
      </c>
      <c r="G320" s="204" t="s">
        <v>175</v>
      </c>
      <c r="H320" s="205">
        <v>234.25</v>
      </c>
      <c r="I320" s="206"/>
      <c r="J320" s="205">
        <f>ROUND(I320*H320,2)</f>
        <v>0</v>
      </c>
      <c r="K320" s="203" t="s">
        <v>119</v>
      </c>
      <c r="L320" s="45"/>
      <c r="M320" s="207" t="s">
        <v>20</v>
      </c>
      <c r="N320" s="208" t="s">
        <v>42</v>
      </c>
      <c r="O320" s="85"/>
      <c r="P320" s="209">
        <f>O320*H320</f>
        <v>0</v>
      </c>
      <c r="Q320" s="209">
        <v>0</v>
      </c>
      <c r="R320" s="209">
        <f>Q320*H320</f>
        <v>0</v>
      </c>
      <c r="S320" s="209">
        <v>0</v>
      </c>
      <c r="T320" s="21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1" t="s">
        <v>120</v>
      </c>
      <c r="AT320" s="211" t="s">
        <v>115</v>
      </c>
      <c r="AU320" s="211" t="s">
        <v>81</v>
      </c>
      <c r="AY320" s="18" t="s">
        <v>113</v>
      </c>
      <c r="BE320" s="212">
        <f>IF(N320="základní",J320,0)</f>
        <v>0</v>
      </c>
      <c r="BF320" s="212">
        <f>IF(N320="snížená",J320,0)</f>
        <v>0</v>
      </c>
      <c r="BG320" s="212">
        <f>IF(N320="zákl. přenesená",J320,0)</f>
        <v>0</v>
      </c>
      <c r="BH320" s="212">
        <f>IF(N320="sníž. přenesená",J320,0)</f>
        <v>0</v>
      </c>
      <c r="BI320" s="212">
        <f>IF(N320="nulová",J320,0)</f>
        <v>0</v>
      </c>
      <c r="BJ320" s="18" t="s">
        <v>79</v>
      </c>
      <c r="BK320" s="212">
        <f>ROUND(I320*H320,2)</f>
        <v>0</v>
      </c>
      <c r="BL320" s="18" t="s">
        <v>120</v>
      </c>
      <c r="BM320" s="211" t="s">
        <v>389</v>
      </c>
    </row>
    <row r="321" s="2" customFormat="1">
      <c r="A321" s="39"/>
      <c r="B321" s="40"/>
      <c r="C321" s="41"/>
      <c r="D321" s="213" t="s">
        <v>122</v>
      </c>
      <c r="E321" s="41"/>
      <c r="F321" s="214" t="s">
        <v>390</v>
      </c>
      <c r="G321" s="41"/>
      <c r="H321" s="41"/>
      <c r="I321" s="215"/>
      <c r="J321" s="41"/>
      <c r="K321" s="41"/>
      <c r="L321" s="45"/>
      <c r="M321" s="216"/>
      <c r="N321" s="217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122</v>
      </c>
      <c r="AU321" s="18" t="s">
        <v>81</v>
      </c>
    </row>
    <row r="322" s="2" customFormat="1">
      <c r="A322" s="39"/>
      <c r="B322" s="40"/>
      <c r="C322" s="41"/>
      <c r="D322" s="218" t="s">
        <v>124</v>
      </c>
      <c r="E322" s="41"/>
      <c r="F322" s="219" t="s">
        <v>156</v>
      </c>
      <c r="G322" s="41"/>
      <c r="H322" s="41"/>
      <c r="I322" s="215"/>
      <c r="J322" s="41"/>
      <c r="K322" s="41"/>
      <c r="L322" s="45"/>
      <c r="M322" s="216"/>
      <c r="N322" s="217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124</v>
      </c>
      <c r="AU322" s="18" t="s">
        <v>81</v>
      </c>
    </row>
    <row r="323" s="13" customFormat="1">
      <c r="A323" s="13"/>
      <c r="B323" s="220"/>
      <c r="C323" s="221"/>
      <c r="D323" s="218" t="s">
        <v>126</v>
      </c>
      <c r="E323" s="222" t="s">
        <v>20</v>
      </c>
      <c r="F323" s="223" t="s">
        <v>391</v>
      </c>
      <c r="G323" s="221"/>
      <c r="H323" s="224">
        <v>966.73000000000002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0" t="s">
        <v>126</v>
      </c>
      <c r="AU323" s="230" t="s">
        <v>81</v>
      </c>
      <c r="AV323" s="13" t="s">
        <v>81</v>
      </c>
      <c r="AW323" s="13" t="s">
        <v>32</v>
      </c>
      <c r="AX323" s="13" t="s">
        <v>71</v>
      </c>
      <c r="AY323" s="230" t="s">
        <v>113</v>
      </c>
    </row>
    <row r="324" s="13" customFormat="1">
      <c r="A324" s="13"/>
      <c r="B324" s="220"/>
      <c r="C324" s="221"/>
      <c r="D324" s="218" t="s">
        <v>126</v>
      </c>
      <c r="E324" s="222" t="s">
        <v>20</v>
      </c>
      <c r="F324" s="223" t="s">
        <v>392</v>
      </c>
      <c r="G324" s="221"/>
      <c r="H324" s="224">
        <v>-500.02999999999997</v>
      </c>
      <c r="I324" s="225"/>
      <c r="J324" s="221"/>
      <c r="K324" s="221"/>
      <c r="L324" s="226"/>
      <c r="M324" s="227"/>
      <c r="N324" s="228"/>
      <c r="O324" s="228"/>
      <c r="P324" s="228"/>
      <c r="Q324" s="228"/>
      <c r="R324" s="228"/>
      <c r="S324" s="228"/>
      <c r="T324" s="22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0" t="s">
        <v>126</v>
      </c>
      <c r="AU324" s="230" t="s">
        <v>81</v>
      </c>
      <c r="AV324" s="13" t="s">
        <v>81</v>
      </c>
      <c r="AW324" s="13" t="s">
        <v>32</v>
      </c>
      <c r="AX324" s="13" t="s">
        <v>71</v>
      </c>
      <c r="AY324" s="230" t="s">
        <v>113</v>
      </c>
    </row>
    <row r="325" s="13" customFormat="1">
      <c r="A325" s="13"/>
      <c r="B325" s="220"/>
      <c r="C325" s="221"/>
      <c r="D325" s="218" t="s">
        <v>126</v>
      </c>
      <c r="E325" s="222" t="s">
        <v>20</v>
      </c>
      <c r="F325" s="223" t="s">
        <v>393</v>
      </c>
      <c r="G325" s="221"/>
      <c r="H325" s="224">
        <v>-93.230000000000004</v>
      </c>
      <c r="I325" s="225"/>
      <c r="J325" s="221"/>
      <c r="K325" s="221"/>
      <c r="L325" s="226"/>
      <c r="M325" s="227"/>
      <c r="N325" s="228"/>
      <c r="O325" s="228"/>
      <c r="P325" s="228"/>
      <c r="Q325" s="228"/>
      <c r="R325" s="228"/>
      <c r="S325" s="228"/>
      <c r="T325" s="22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0" t="s">
        <v>126</v>
      </c>
      <c r="AU325" s="230" t="s">
        <v>81</v>
      </c>
      <c r="AV325" s="13" t="s">
        <v>81</v>
      </c>
      <c r="AW325" s="13" t="s">
        <v>32</v>
      </c>
      <c r="AX325" s="13" t="s">
        <v>71</v>
      </c>
      <c r="AY325" s="230" t="s">
        <v>113</v>
      </c>
    </row>
    <row r="326" s="13" customFormat="1">
      <c r="A326" s="13"/>
      <c r="B326" s="220"/>
      <c r="C326" s="221"/>
      <c r="D326" s="218" t="s">
        <v>126</v>
      </c>
      <c r="E326" s="222" t="s">
        <v>20</v>
      </c>
      <c r="F326" s="223" t="s">
        <v>394</v>
      </c>
      <c r="G326" s="221"/>
      <c r="H326" s="224">
        <v>-59.880000000000003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0" t="s">
        <v>126</v>
      </c>
      <c r="AU326" s="230" t="s">
        <v>81</v>
      </c>
      <c r="AV326" s="13" t="s">
        <v>81</v>
      </c>
      <c r="AW326" s="13" t="s">
        <v>32</v>
      </c>
      <c r="AX326" s="13" t="s">
        <v>71</v>
      </c>
      <c r="AY326" s="230" t="s">
        <v>113</v>
      </c>
    </row>
    <row r="327" s="13" customFormat="1">
      <c r="A327" s="13"/>
      <c r="B327" s="220"/>
      <c r="C327" s="221"/>
      <c r="D327" s="218" t="s">
        <v>126</v>
      </c>
      <c r="E327" s="222" t="s">
        <v>20</v>
      </c>
      <c r="F327" s="223" t="s">
        <v>395</v>
      </c>
      <c r="G327" s="221"/>
      <c r="H327" s="224">
        <v>-79.340000000000003</v>
      </c>
      <c r="I327" s="225"/>
      <c r="J327" s="221"/>
      <c r="K327" s="221"/>
      <c r="L327" s="226"/>
      <c r="M327" s="227"/>
      <c r="N327" s="228"/>
      <c r="O327" s="228"/>
      <c r="P327" s="228"/>
      <c r="Q327" s="228"/>
      <c r="R327" s="228"/>
      <c r="S327" s="228"/>
      <c r="T327" s="22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0" t="s">
        <v>126</v>
      </c>
      <c r="AU327" s="230" t="s">
        <v>81</v>
      </c>
      <c r="AV327" s="13" t="s">
        <v>81</v>
      </c>
      <c r="AW327" s="13" t="s">
        <v>32</v>
      </c>
      <c r="AX327" s="13" t="s">
        <v>71</v>
      </c>
      <c r="AY327" s="230" t="s">
        <v>113</v>
      </c>
    </row>
    <row r="328" s="14" customFormat="1">
      <c r="A328" s="14"/>
      <c r="B328" s="231"/>
      <c r="C328" s="232"/>
      <c r="D328" s="218" t="s">
        <v>126</v>
      </c>
      <c r="E328" s="233" t="s">
        <v>20</v>
      </c>
      <c r="F328" s="234" t="s">
        <v>159</v>
      </c>
      <c r="G328" s="232"/>
      <c r="H328" s="235">
        <v>234.25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1" t="s">
        <v>126</v>
      </c>
      <c r="AU328" s="241" t="s">
        <v>81</v>
      </c>
      <c r="AV328" s="14" t="s">
        <v>120</v>
      </c>
      <c r="AW328" s="14" t="s">
        <v>32</v>
      </c>
      <c r="AX328" s="14" t="s">
        <v>79</v>
      </c>
      <c r="AY328" s="241" t="s">
        <v>113</v>
      </c>
    </row>
    <row r="329" s="2" customFormat="1" ht="16.5" customHeight="1">
      <c r="A329" s="39"/>
      <c r="B329" s="40"/>
      <c r="C329" s="252" t="s">
        <v>396</v>
      </c>
      <c r="D329" s="252" t="s">
        <v>397</v>
      </c>
      <c r="E329" s="253" t="s">
        <v>398</v>
      </c>
      <c r="F329" s="254" t="s">
        <v>399</v>
      </c>
      <c r="G329" s="255" t="s">
        <v>375</v>
      </c>
      <c r="H329" s="256">
        <v>468.5</v>
      </c>
      <c r="I329" s="257"/>
      <c r="J329" s="256">
        <f>ROUND(I329*H329,2)</f>
        <v>0</v>
      </c>
      <c r="K329" s="254" t="s">
        <v>119</v>
      </c>
      <c r="L329" s="258"/>
      <c r="M329" s="259" t="s">
        <v>20</v>
      </c>
      <c r="N329" s="260" t="s">
        <v>42</v>
      </c>
      <c r="O329" s="85"/>
      <c r="P329" s="209">
        <f>O329*H329</f>
        <v>0</v>
      </c>
      <c r="Q329" s="209">
        <v>1</v>
      </c>
      <c r="R329" s="209">
        <f>Q329*H329</f>
        <v>468.5</v>
      </c>
      <c r="S329" s="209">
        <v>0</v>
      </c>
      <c r="T329" s="21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1" t="s">
        <v>166</v>
      </c>
      <c r="AT329" s="211" t="s">
        <v>397</v>
      </c>
      <c r="AU329" s="211" t="s">
        <v>81</v>
      </c>
      <c r="AY329" s="18" t="s">
        <v>113</v>
      </c>
      <c r="BE329" s="212">
        <f>IF(N329="základní",J329,0)</f>
        <v>0</v>
      </c>
      <c r="BF329" s="212">
        <f>IF(N329="snížená",J329,0)</f>
        <v>0</v>
      </c>
      <c r="BG329" s="212">
        <f>IF(N329="zákl. přenesená",J329,0)</f>
        <v>0</v>
      </c>
      <c r="BH329" s="212">
        <f>IF(N329="sníž. přenesená",J329,0)</f>
        <v>0</v>
      </c>
      <c r="BI329" s="212">
        <f>IF(N329="nulová",J329,0)</f>
        <v>0</v>
      </c>
      <c r="BJ329" s="18" t="s">
        <v>79</v>
      </c>
      <c r="BK329" s="212">
        <f>ROUND(I329*H329,2)</f>
        <v>0</v>
      </c>
      <c r="BL329" s="18" t="s">
        <v>120</v>
      </c>
      <c r="BM329" s="211" t="s">
        <v>400</v>
      </c>
    </row>
    <row r="330" s="2" customFormat="1">
      <c r="A330" s="39"/>
      <c r="B330" s="40"/>
      <c r="C330" s="41"/>
      <c r="D330" s="218" t="s">
        <v>124</v>
      </c>
      <c r="E330" s="41"/>
      <c r="F330" s="219" t="s">
        <v>401</v>
      </c>
      <c r="G330" s="41"/>
      <c r="H330" s="41"/>
      <c r="I330" s="215"/>
      <c r="J330" s="41"/>
      <c r="K330" s="41"/>
      <c r="L330" s="45"/>
      <c r="M330" s="216"/>
      <c r="N330" s="217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124</v>
      </c>
      <c r="AU330" s="18" t="s">
        <v>81</v>
      </c>
    </row>
    <row r="331" s="13" customFormat="1">
      <c r="A331" s="13"/>
      <c r="B331" s="220"/>
      <c r="C331" s="221"/>
      <c r="D331" s="218" t="s">
        <v>126</v>
      </c>
      <c r="E331" s="222" t="s">
        <v>20</v>
      </c>
      <c r="F331" s="223" t="s">
        <v>402</v>
      </c>
      <c r="G331" s="221"/>
      <c r="H331" s="224">
        <v>468.5</v>
      </c>
      <c r="I331" s="225"/>
      <c r="J331" s="221"/>
      <c r="K331" s="221"/>
      <c r="L331" s="226"/>
      <c r="M331" s="227"/>
      <c r="N331" s="228"/>
      <c r="O331" s="228"/>
      <c r="P331" s="228"/>
      <c r="Q331" s="228"/>
      <c r="R331" s="228"/>
      <c r="S331" s="228"/>
      <c r="T331" s="22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0" t="s">
        <v>126</v>
      </c>
      <c r="AU331" s="230" t="s">
        <v>81</v>
      </c>
      <c r="AV331" s="13" t="s">
        <v>81</v>
      </c>
      <c r="AW331" s="13" t="s">
        <v>32</v>
      </c>
      <c r="AX331" s="13" t="s">
        <v>79</v>
      </c>
      <c r="AY331" s="230" t="s">
        <v>113</v>
      </c>
    </row>
    <row r="332" s="2" customFormat="1" ht="37.8" customHeight="1">
      <c r="A332" s="39"/>
      <c r="B332" s="40"/>
      <c r="C332" s="201" t="s">
        <v>403</v>
      </c>
      <c r="D332" s="201" t="s">
        <v>115</v>
      </c>
      <c r="E332" s="202" t="s">
        <v>404</v>
      </c>
      <c r="F332" s="203" t="s">
        <v>405</v>
      </c>
      <c r="G332" s="204" t="s">
        <v>175</v>
      </c>
      <c r="H332" s="205">
        <v>500.02999999999997</v>
      </c>
      <c r="I332" s="206"/>
      <c r="J332" s="205">
        <f>ROUND(I332*H332,2)</f>
        <v>0</v>
      </c>
      <c r="K332" s="203" t="s">
        <v>119</v>
      </c>
      <c r="L332" s="45"/>
      <c r="M332" s="207" t="s">
        <v>20</v>
      </c>
      <c r="N332" s="208" t="s">
        <v>42</v>
      </c>
      <c r="O332" s="85"/>
      <c r="P332" s="209">
        <f>O332*H332</f>
        <v>0</v>
      </c>
      <c r="Q332" s="209">
        <v>0</v>
      </c>
      <c r="R332" s="209">
        <f>Q332*H332</f>
        <v>0</v>
      </c>
      <c r="S332" s="209">
        <v>0</v>
      </c>
      <c r="T332" s="21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1" t="s">
        <v>120</v>
      </c>
      <c r="AT332" s="211" t="s">
        <v>115</v>
      </c>
      <c r="AU332" s="211" t="s">
        <v>81</v>
      </c>
      <c r="AY332" s="18" t="s">
        <v>113</v>
      </c>
      <c r="BE332" s="212">
        <f>IF(N332="základní",J332,0)</f>
        <v>0</v>
      </c>
      <c r="BF332" s="212">
        <f>IF(N332="snížená",J332,0)</f>
        <v>0</v>
      </c>
      <c r="BG332" s="212">
        <f>IF(N332="zákl. přenesená",J332,0)</f>
        <v>0</v>
      </c>
      <c r="BH332" s="212">
        <f>IF(N332="sníž. přenesená",J332,0)</f>
        <v>0</v>
      </c>
      <c r="BI332" s="212">
        <f>IF(N332="nulová",J332,0)</f>
        <v>0</v>
      </c>
      <c r="BJ332" s="18" t="s">
        <v>79</v>
      </c>
      <c r="BK332" s="212">
        <f>ROUND(I332*H332,2)</f>
        <v>0</v>
      </c>
      <c r="BL332" s="18" t="s">
        <v>120</v>
      </c>
      <c r="BM332" s="211" t="s">
        <v>406</v>
      </c>
    </row>
    <row r="333" s="2" customFormat="1">
      <c r="A333" s="39"/>
      <c r="B333" s="40"/>
      <c r="C333" s="41"/>
      <c r="D333" s="213" t="s">
        <v>122</v>
      </c>
      <c r="E333" s="41"/>
      <c r="F333" s="214" t="s">
        <v>407</v>
      </c>
      <c r="G333" s="41"/>
      <c r="H333" s="41"/>
      <c r="I333" s="215"/>
      <c r="J333" s="41"/>
      <c r="K333" s="41"/>
      <c r="L333" s="45"/>
      <c r="M333" s="216"/>
      <c r="N333" s="217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122</v>
      </c>
      <c r="AU333" s="18" t="s">
        <v>81</v>
      </c>
    </row>
    <row r="334" s="2" customFormat="1">
      <c r="A334" s="39"/>
      <c r="B334" s="40"/>
      <c r="C334" s="41"/>
      <c r="D334" s="218" t="s">
        <v>124</v>
      </c>
      <c r="E334" s="41"/>
      <c r="F334" s="219" t="s">
        <v>156</v>
      </c>
      <c r="G334" s="41"/>
      <c r="H334" s="41"/>
      <c r="I334" s="215"/>
      <c r="J334" s="41"/>
      <c r="K334" s="41"/>
      <c r="L334" s="45"/>
      <c r="M334" s="216"/>
      <c r="N334" s="217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124</v>
      </c>
      <c r="AU334" s="18" t="s">
        <v>81</v>
      </c>
    </row>
    <row r="335" s="13" customFormat="1">
      <c r="A335" s="13"/>
      <c r="B335" s="220"/>
      <c r="C335" s="221"/>
      <c r="D335" s="218" t="s">
        <v>126</v>
      </c>
      <c r="E335" s="222" t="s">
        <v>20</v>
      </c>
      <c r="F335" s="223" t="s">
        <v>408</v>
      </c>
      <c r="G335" s="221"/>
      <c r="H335" s="224">
        <v>500.02999999999997</v>
      </c>
      <c r="I335" s="225"/>
      <c r="J335" s="221"/>
      <c r="K335" s="221"/>
      <c r="L335" s="226"/>
      <c r="M335" s="227"/>
      <c r="N335" s="228"/>
      <c r="O335" s="228"/>
      <c r="P335" s="228"/>
      <c r="Q335" s="228"/>
      <c r="R335" s="228"/>
      <c r="S335" s="228"/>
      <c r="T335" s="22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0" t="s">
        <v>126</v>
      </c>
      <c r="AU335" s="230" t="s">
        <v>81</v>
      </c>
      <c r="AV335" s="13" t="s">
        <v>81</v>
      </c>
      <c r="AW335" s="13" t="s">
        <v>32</v>
      </c>
      <c r="AX335" s="13" t="s">
        <v>79</v>
      </c>
      <c r="AY335" s="230" t="s">
        <v>113</v>
      </c>
    </row>
    <row r="336" s="2" customFormat="1" ht="16.5" customHeight="1">
      <c r="A336" s="39"/>
      <c r="B336" s="40"/>
      <c r="C336" s="252" t="s">
        <v>409</v>
      </c>
      <c r="D336" s="252" t="s">
        <v>397</v>
      </c>
      <c r="E336" s="253" t="s">
        <v>410</v>
      </c>
      <c r="F336" s="254" t="s">
        <v>411</v>
      </c>
      <c r="G336" s="255" t="s">
        <v>375</v>
      </c>
      <c r="H336" s="256">
        <v>1000.06</v>
      </c>
      <c r="I336" s="257"/>
      <c r="J336" s="256">
        <f>ROUND(I336*H336,2)</f>
        <v>0</v>
      </c>
      <c r="K336" s="254" t="s">
        <v>119</v>
      </c>
      <c r="L336" s="258"/>
      <c r="M336" s="259" t="s">
        <v>20</v>
      </c>
      <c r="N336" s="260" t="s">
        <v>42</v>
      </c>
      <c r="O336" s="85"/>
      <c r="P336" s="209">
        <f>O336*H336</f>
        <v>0</v>
      </c>
      <c r="Q336" s="209">
        <v>1</v>
      </c>
      <c r="R336" s="209">
        <f>Q336*H336</f>
        <v>1000.06</v>
      </c>
      <c r="S336" s="209">
        <v>0</v>
      </c>
      <c r="T336" s="21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1" t="s">
        <v>166</v>
      </c>
      <c r="AT336" s="211" t="s">
        <v>397</v>
      </c>
      <c r="AU336" s="211" t="s">
        <v>81</v>
      </c>
      <c r="AY336" s="18" t="s">
        <v>113</v>
      </c>
      <c r="BE336" s="212">
        <f>IF(N336="základní",J336,0)</f>
        <v>0</v>
      </c>
      <c r="BF336" s="212">
        <f>IF(N336="snížená",J336,0)</f>
        <v>0</v>
      </c>
      <c r="BG336" s="212">
        <f>IF(N336="zákl. přenesená",J336,0)</f>
        <v>0</v>
      </c>
      <c r="BH336" s="212">
        <f>IF(N336="sníž. přenesená",J336,0)</f>
        <v>0</v>
      </c>
      <c r="BI336" s="212">
        <f>IF(N336="nulová",J336,0)</f>
        <v>0</v>
      </c>
      <c r="BJ336" s="18" t="s">
        <v>79</v>
      </c>
      <c r="BK336" s="212">
        <f>ROUND(I336*H336,2)</f>
        <v>0</v>
      </c>
      <c r="BL336" s="18" t="s">
        <v>120</v>
      </c>
      <c r="BM336" s="211" t="s">
        <v>412</v>
      </c>
    </row>
    <row r="337" s="2" customFormat="1">
      <c r="A337" s="39"/>
      <c r="B337" s="40"/>
      <c r="C337" s="41"/>
      <c r="D337" s="218" t="s">
        <v>124</v>
      </c>
      <c r="E337" s="41"/>
      <c r="F337" s="219" t="s">
        <v>413</v>
      </c>
      <c r="G337" s="41"/>
      <c r="H337" s="41"/>
      <c r="I337" s="215"/>
      <c r="J337" s="41"/>
      <c r="K337" s="41"/>
      <c r="L337" s="45"/>
      <c r="M337" s="216"/>
      <c r="N337" s="217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124</v>
      </c>
      <c r="AU337" s="18" t="s">
        <v>81</v>
      </c>
    </row>
    <row r="338" s="13" customFormat="1">
      <c r="A338" s="13"/>
      <c r="B338" s="220"/>
      <c r="C338" s="221"/>
      <c r="D338" s="218" t="s">
        <v>126</v>
      </c>
      <c r="E338" s="222" t="s">
        <v>20</v>
      </c>
      <c r="F338" s="223" t="s">
        <v>414</v>
      </c>
      <c r="G338" s="221"/>
      <c r="H338" s="224">
        <v>500.02999999999997</v>
      </c>
      <c r="I338" s="225"/>
      <c r="J338" s="221"/>
      <c r="K338" s="221"/>
      <c r="L338" s="226"/>
      <c r="M338" s="227"/>
      <c r="N338" s="228"/>
      <c r="O338" s="228"/>
      <c r="P338" s="228"/>
      <c r="Q338" s="228"/>
      <c r="R338" s="228"/>
      <c r="S338" s="228"/>
      <c r="T338" s="22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0" t="s">
        <v>126</v>
      </c>
      <c r="AU338" s="230" t="s">
        <v>81</v>
      </c>
      <c r="AV338" s="13" t="s">
        <v>81</v>
      </c>
      <c r="AW338" s="13" t="s">
        <v>32</v>
      </c>
      <c r="AX338" s="13" t="s">
        <v>79</v>
      </c>
      <c r="AY338" s="230" t="s">
        <v>113</v>
      </c>
    </row>
    <row r="339" s="13" customFormat="1">
      <c r="A339" s="13"/>
      <c r="B339" s="220"/>
      <c r="C339" s="221"/>
      <c r="D339" s="218" t="s">
        <v>126</v>
      </c>
      <c r="E339" s="221"/>
      <c r="F339" s="223" t="s">
        <v>415</v>
      </c>
      <c r="G339" s="221"/>
      <c r="H339" s="224">
        <v>1000.06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0" t="s">
        <v>126</v>
      </c>
      <c r="AU339" s="230" t="s">
        <v>81</v>
      </c>
      <c r="AV339" s="13" t="s">
        <v>81</v>
      </c>
      <c r="AW339" s="13" t="s">
        <v>4</v>
      </c>
      <c r="AX339" s="13" t="s">
        <v>79</v>
      </c>
      <c r="AY339" s="230" t="s">
        <v>113</v>
      </c>
    </row>
    <row r="340" s="12" customFormat="1" ht="22.8" customHeight="1">
      <c r="A340" s="12"/>
      <c r="B340" s="185"/>
      <c r="C340" s="186"/>
      <c r="D340" s="187" t="s">
        <v>70</v>
      </c>
      <c r="E340" s="199" t="s">
        <v>132</v>
      </c>
      <c r="F340" s="199" t="s">
        <v>416</v>
      </c>
      <c r="G340" s="186"/>
      <c r="H340" s="186"/>
      <c r="I340" s="189"/>
      <c r="J340" s="200">
        <f>BK340</f>
        <v>0</v>
      </c>
      <c r="K340" s="186"/>
      <c r="L340" s="191"/>
      <c r="M340" s="192"/>
      <c r="N340" s="193"/>
      <c r="O340" s="193"/>
      <c r="P340" s="194">
        <f>SUM(P341:P346)</f>
        <v>0</v>
      </c>
      <c r="Q340" s="193"/>
      <c r="R340" s="194">
        <f>SUM(R341:R346)</f>
        <v>0</v>
      </c>
      <c r="S340" s="193"/>
      <c r="T340" s="195">
        <f>SUM(T341:T346)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96" t="s">
        <v>79</v>
      </c>
      <c r="AT340" s="197" t="s">
        <v>70</v>
      </c>
      <c r="AU340" s="197" t="s">
        <v>79</v>
      </c>
      <c r="AY340" s="196" t="s">
        <v>113</v>
      </c>
      <c r="BK340" s="198">
        <f>SUM(BK341:BK346)</f>
        <v>0</v>
      </c>
    </row>
    <row r="341" s="2" customFormat="1" ht="16.5" customHeight="1">
      <c r="A341" s="39"/>
      <c r="B341" s="40"/>
      <c r="C341" s="201" t="s">
        <v>417</v>
      </c>
      <c r="D341" s="201" t="s">
        <v>115</v>
      </c>
      <c r="E341" s="202" t="s">
        <v>418</v>
      </c>
      <c r="F341" s="203" t="s">
        <v>419</v>
      </c>
      <c r="G341" s="204" t="s">
        <v>153</v>
      </c>
      <c r="H341" s="205">
        <v>847.5</v>
      </c>
      <c r="I341" s="206"/>
      <c r="J341" s="205">
        <f>ROUND(I341*H341,2)</f>
        <v>0</v>
      </c>
      <c r="K341" s="203" t="s">
        <v>119</v>
      </c>
      <c r="L341" s="45"/>
      <c r="M341" s="207" t="s">
        <v>20</v>
      </c>
      <c r="N341" s="208" t="s">
        <v>42</v>
      </c>
      <c r="O341" s="85"/>
      <c r="P341" s="209">
        <f>O341*H341</f>
        <v>0</v>
      </c>
      <c r="Q341" s="209">
        <v>0</v>
      </c>
      <c r="R341" s="209">
        <f>Q341*H341</f>
        <v>0</v>
      </c>
      <c r="S341" s="209">
        <v>0</v>
      </c>
      <c r="T341" s="21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1" t="s">
        <v>120</v>
      </c>
      <c r="AT341" s="211" t="s">
        <v>115</v>
      </c>
      <c r="AU341" s="211" t="s">
        <v>81</v>
      </c>
      <c r="AY341" s="18" t="s">
        <v>113</v>
      </c>
      <c r="BE341" s="212">
        <f>IF(N341="základní",J341,0)</f>
        <v>0</v>
      </c>
      <c r="BF341" s="212">
        <f>IF(N341="snížená",J341,0)</f>
        <v>0</v>
      </c>
      <c r="BG341" s="212">
        <f>IF(N341="zákl. přenesená",J341,0)</f>
        <v>0</v>
      </c>
      <c r="BH341" s="212">
        <f>IF(N341="sníž. přenesená",J341,0)</f>
        <v>0</v>
      </c>
      <c r="BI341" s="212">
        <f>IF(N341="nulová",J341,0)</f>
        <v>0</v>
      </c>
      <c r="BJ341" s="18" t="s">
        <v>79</v>
      </c>
      <c r="BK341" s="212">
        <f>ROUND(I341*H341,2)</f>
        <v>0</v>
      </c>
      <c r="BL341" s="18" t="s">
        <v>120</v>
      </c>
      <c r="BM341" s="211" t="s">
        <v>420</v>
      </c>
    </row>
    <row r="342" s="2" customFormat="1">
      <c r="A342" s="39"/>
      <c r="B342" s="40"/>
      <c r="C342" s="41"/>
      <c r="D342" s="213" t="s">
        <v>122</v>
      </c>
      <c r="E342" s="41"/>
      <c r="F342" s="214" t="s">
        <v>421</v>
      </c>
      <c r="G342" s="41"/>
      <c r="H342" s="41"/>
      <c r="I342" s="215"/>
      <c r="J342" s="41"/>
      <c r="K342" s="41"/>
      <c r="L342" s="45"/>
      <c r="M342" s="216"/>
      <c r="N342" s="217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122</v>
      </c>
      <c r="AU342" s="18" t="s">
        <v>81</v>
      </c>
    </row>
    <row r="343" s="2" customFormat="1">
      <c r="A343" s="39"/>
      <c r="B343" s="40"/>
      <c r="C343" s="41"/>
      <c r="D343" s="218" t="s">
        <v>124</v>
      </c>
      <c r="E343" s="41"/>
      <c r="F343" s="219" t="s">
        <v>125</v>
      </c>
      <c r="G343" s="41"/>
      <c r="H343" s="41"/>
      <c r="I343" s="215"/>
      <c r="J343" s="41"/>
      <c r="K343" s="41"/>
      <c r="L343" s="45"/>
      <c r="M343" s="216"/>
      <c r="N343" s="217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124</v>
      </c>
      <c r="AU343" s="18" t="s">
        <v>81</v>
      </c>
    </row>
    <row r="344" s="2" customFormat="1" ht="16.5" customHeight="1">
      <c r="A344" s="39"/>
      <c r="B344" s="40"/>
      <c r="C344" s="201" t="s">
        <v>422</v>
      </c>
      <c r="D344" s="201" t="s">
        <v>115</v>
      </c>
      <c r="E344" s="202" t="s">
        <v>423</v>
      </c>
      <c r="F344" s="203" t="s">
        <v>424</v>
      </c>
      <c r="G344" s="204" t="s">
        <v>153</v>
      </c>
      <c r="H344" s="205">
        <v>847.5</v>
      </c>
      <c r="I344" s="206"/>
      <c r="J344" s="205">
        <f>ROUND(I344*H344,2)</f>
        <v>0</v>
      </c>
      <c r="K344" s="203" t="s">
        <v>119</v>
      </c>
      <c r="L344" s="45"/>
      <c r="M344" s="207" t="s">
        <v>20</v>
      </c>
      <c r="N344" s="208" t="s">
        <v>42</v>
      </c>
      <c r="O344" s="85"/>
      <c r="P344" s="209">
        <f>O344*H344</f>
        <v>0</v>
      </c>
      <c r="Q344" s="209">
        <v>0</v>
      </c>
      <c r="R344" s="209">
        <f>Q344*H344</f>
        <v>0</v>
      </c>
      <c r="S344" s="209">
        <v>0</v>
      </c>
      <c r="T344" s="21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1" t="s">
        <v>120</v>
      </c>
      <c r="AT344" s="211" t="s">
        <v>115</v>
      </c>
      <c r="AU344" s="211" t="s">
        <v>81</v>
      </c>
      <c r="AY344" s="18" t="s">
        <v>113</v>
      </c>
      <c r="BE344" s="212">
        <f>IF(N344="základní",J344,0)</f>
        <v>0</v>
      </c>
      <c r="BF344" s="212">
        <f>IF(N344="snížená",J344,0)</f>
        <v>0</v>
      </c>
      <c r="BG344" s="212">
        <f>IF(N344="zákl. přenesená",J344,0)</f>
        <v>0</v>
      </c>
      <c r="BH344" s="212">
        <f>IF(N344="sníž. přenesená",J344,0)</f>
        <v>0</v>
      </c>
      <c r="BI344" s="212">
        <f>IF(N344="nulová",J344,0)</f>
        <v>0</v>
      </c>
      <c r="BJ344" s="18" t="s">
        <v>79</v>
      </c>
      <c r="BK344" s="212">
        <f>ROUND(I344*H344,2)</f>
        <v>0</v>
      </c>
      <c r="BL344" s="18" t="s">
        <v>120</v>
      </c>
      <c r="BM344" s="211" t="s">
        <v>425</v>
      </c>
    </row>
    <row r="345" s="2" customFormat="1">
      <c r="A345" s="39"/>
      <c r="B345" s="40"/>
      <c r="C345" s="41"/>
      <c r="D345" s="213" t="s">
        <v>122</v>
      </c>
      <c r="E345" s="41"/>
      <c r="F345" s="214" t="s">
        <v>426</v>
      </c>
      <c r="G345" s="41"/>
      <c r="H345" s="41"/>
      <c r="I345" s="215"/>
      <c r="J345" s="41"/>
      <c r="K345" s="41"/>
      <c r="L345" s="45"/>
      <c r="M345" s="216"/>
      <c r="N345" s="217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122</v>
      </c>
      <c r="AU345" s="18" t="s">
        <v>81</v>
      </c>
    </row>
    <row r="346" s="2" customFormat="1">
      <c r="A346" s="39"/>
      <c r="B346" s="40"/>
      <c r="C346" s="41"/>
      <c r="D346" s="218" t="s">
        <v>124</v>
      </c>
      <c r="E346" s="41"/>
      <c r="F346" s="219" t="s">
        <v>125</v>
      </c>
      <c r="G346" s="41"/>
      <c r="H346" s="41"/>
      <c r="I346" s="215"/>
      <c r="J346" s="41"/>
      <c r="K346" s="41"/>
      <c r="L346" s="45"/>
      <c r="M346" s="216"/>
      <c r="N346" s="217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124</v>
      </c>
      <c r="AU346" s="18" t="s">
        <v>81</v>
      </c>
    </row>
    <row r="347" s="12" customFormat="1" ht="22.8" customHeight="1">
      <c r="A347" s="12"/>
      <c r="B347" s="185"/>
      <c r="C347" s="186"/>
      <c r="D347" s="187" t="s">
        <v>70</v>
      </c>
      <c r="E347" s="199" t="s">
        <v>120</v>
      </c>
      <c r="F347" s="199" t="s">
        <v>427</v>
      </c>
      <c r="G347" s="186"/>
      <c r="H347" s="186"/>
      <c r="I347" s="189"/>
      <c r="J347" s="200">
        <f>BK347</f>
        <v>0</v>
      </c>
      <c r="K347" s="186"/>
      <c r="L347" s="191"/>
      <c r="M347" s="192"/>
      <c r="N347" s="193"/>
      <c r="O347" s="193"/>
      <c r="P347" s="194">
        <f>SUM(P348:P367)</f>
        <v>0</v>
      </c>
      <c r="Q347" s="193"/>
      <c r="R347" s="194">
        <f>SUM(R348:R367)</f>
        <v>15.163651999999999</v>
      </c>
      <c r="S347" s="193"/>
      <c r="T347" s="195">
        <f>SUM(T348:T367)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6" t="s">
        <v>79</v>
      </c>
      <c r="AT347" s="197" t="s">
        <v>70</v>
      </c>
      <c r="AU347" s="197" t="s">
        <v>79</v>
      </c>
      <c r="AY347" s="196" t="s">
        <v>113</v>
      </c>
      <c r="BK347" s="198">
        <f>SUM(BK348:BK367)</f>
        <v>0</v>
      </c>
    </row>
    <row r="348" s="2" customFormat="1" ht="16.5" customHeight="1">
      <c r="A348" s="39"/>
      <c r="B348" s="40"/>
      <c r="C348" s="201" t="s">
        <v>428</v>
      </c>
      <c r="D348" s="201" t="s">
        <v>115</v>
      </c>
      <c r="E348" s="202" t="s">
        <v>429</v>
      </c>
      <c r="F348" s="203" t="s">
        <v>430</v>
      </c>
      <c r="G348" s="204" t="s">
        <v>175</v>
      </c>
      <c r="H348" s="205">
        <v>93.230000000000004</v>
      </c>
      <c r="I348" s="206"/>
      <c r="J348" s="205">
        <f>ROUND(I348*H348,2)</f>
        <v>0</v>
      </c>
      <c r="K348" s="203" t="s">
        <v>119</v>
      </c>
      <c r="L348" s="45"/>
      <c r="M348" s="207" t="s">
        <v>20</v>
      </c>
      <c r="N348" s="208" t="s">
        <v>42</v>
      </c>
      <c r="O348" s="85"/>
      <c r="P348" s="209">
        <f>O348*H348</f>
        <v>0</v>
      </c>
      <c r="Q348" s="209">
        <v>0</v>
      </c>
      <c r="R348" s="209">
        <f>Q348*H348</f>
        <v>0</v>
      </c>
      <c r="S348" s="209">
        <v>0</v>
      </c>
      <c r="T348" s="21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1" t="s">
        <v>120</v>
      </c>
      <c r="AT348" s="211" t="s">
        <v>115</v>
      </c>
      <c r="AU348" s="211" t="s">
        <v>81</v>
      </c>
      <c r="AY348" s="18" t="s">
        <v>113</v>
      </c>
      <c r="BE348" s="212">
        <f>IF(N348="základní",J348,0)</f>
        <v>0</v>
      </c>
      <c r="BF348" s="212">
        <f>IF(N348="snížená",J348,0)</f>
        <v>0</v>
      </c>
      <c r="BG348" s="212">
        <f>IF(N348="zákl. přenesená",J348,0)</f>
        <v>0</v>
      </c>
      <c r="BH348" s="212">
        <f>IF(N348="sníž. přenesená",J348,0)</f>
        <v>0</v>
      </c>
      <c r="BI348" s="212">
        <f>IF(N348="nulová",J348,0)</f>
        <v>0</v>
      </c>
      <c r="BJ348" s="18" t="s">
        <v>79</v>
      </c>
      <c r="BK348" s="212">
        <f>ROUND(I348*H348,2)</f>
        <v>0</v>
      </c>
      <c r="BL348" s="18" t="s">
        <v>120</v>
      </c>
      <c r="BM348" s="211" t="s">
        <v>431</v>
      </c>
    </row>
    <row r="349" s="2" customFormat="1">
      <c r="A349" s="39"/>
      <c r="B349" s="40"/>
      <c r="C349" s="41"/>
      <c r="D349" s="213" t="s">
        <v>122</v>
      </c>
      <c r="E349" s="41"/>
      <c r="F349" s="214" t="s">
        <v>432</v>
      </c>
      <c r="G349" s="41"/>
      <c r="H349" s="41"/>
      <c r="I349" s="215"/>
      <c r="J349" s="41"/>
      <c r="K349" s="41"/>
      <c r="L349" s="45"/>
      <c r="M349" s="216"/>
      <c r="N349" s="217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122</v>
      </c>
      <c r="AU349" s="18" t="s">
        <v>81</v>
      </c>
    </row>
    <row r="350" s="2" customFormat="1">
      <c r="A350" s="39"/>
      <c r="B350" s="40"/>
      <c r="C350" s="41"/>
      <c r="D350" s="218" t="s">
        <v>124</v>
      </c>
      <c r="E350" s="41"/>
      <c r="F350" s="219" t="s">
        <v>156</v>
      </c>
      <c r="G350" s="41"/>
      <c r="H350" s="41"/>
      <c r="I350" s="215"/>
      <c r="J350" s="41"/>
      <c r="K350" s="41"/>
      <c r="L350" s="45"/>
      <c r="M350" s="216"/>
      <c r="N350" s="217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124</v>
      </c>
      <c r="AU350" s="18" t="s">
        <v>81</v>
      </c>
    </row>
    <row r="351" s="13" customFormat="1">
      <c r="A351" s="13"/>
      <c r="B351" s="220"/>
      <c r="C351" s="221"/>
      <c r="D351" s="218" t="s">
        <v>126</v>
      </c>
      <c r="E351" s="222" t="s">
        <v>20</v>
      </c>
      <c r="F351" s="223" t="s">
        <v>433</v>
      </c>
      <c r="G351" s="221"/>
      <c r="H351" s="224">
        <v>93.230000000000004</v>
      </c>
      <c r="I351" s="225"/>
      <c r="J351" s="221"/>
      <c r="K351" s="221"/>
      <c r="L351" s="226"/>
      <c r="M351" s="227"/>
      <c r="N351" s="228"/>
      <c r="O351" s="228"/>
      <c r="P351" s="228"/>
      <c r="Q351" s="228"/>
      <c r="R351" s="228"/>
      <c r="S351" s="228"/>
      <c r="T351" s="22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0" t="s">
        <v>126</v>
      </c>
      <c r="AU351" s="230" t="s">
        <v>81</v>
      </c>
      <c r="AV351" s="13" t="s">
        <v>81</v>
      </c>
      <c r="AW351" s="13" t="s">
        <v>32</v>
      </c>
      <c r="AX351" s="13" t="s">
        <v>79</v>
      </c>
      <c r="AY351" s="230" t="s">
        <v>113</v>
      </c>
    </row>
    <row r="352" s="2" customFormat="1" ht="16.5" customHeight="1">
      <c r="A352" s="39"/>
      <c r="B352" s="40"/>
      <c r="C352" s="201" t="s">
        <v>434</v>
      </c>
      <c r="D352" s="201" t="s">
        <v>115</v>
      </c>
      <c r="E352" s="202" t="s">
        <v>435</v>
      </c>
      <c r="F352" s="203" t="s">
        <v>436</v>
      </c>
      <c r="G352" s="204" t="s">
        <v>437</v>
      </c>
      <c r="H352" s="205">
        <v>41</v>
      </c>
      <c r="I352" s="206"/>
      <c r="J352" s="205">
        <f>ROUND(I352*H352,2)</f>
        <v>0</v>
      </c>
      <c r="K352" s="203" t="s">
        <v>119</v>
      </c>
      <c r="L352" s="45"/>
      <c r="M352" s="207" t="s">
        <v>20</v>
      </c>
      <c r="N352" s="208" t="s">
        <v>42</v>
      </c>
      <c r="O352" s="85"/>
      <c r="P352" s="209">
        <f>O352*H352</f>
        <v>0</v>
      </c>
      <c r="Q352" s="209">
        <v>0.223938</v>
      </c>
      <c r="R352" s="209">
        <f>Q352*H352</f>
        <v>9.1814579999999992</v>
      </c>
      <c r="S352" s="209">
        <v>0</v>
      </c>
      <c r="T352" s="21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1" t="s">
        <v>120</v>
      </c>
      <c r="AT352" s="211" t="s">
        <v>115</v>
      </c>
      <c r="AU352" s="211" t="s">
        <v>81</v>
      </c>
      <c r="AY352" s="18" t="s">
        <v>113</v>
      </c>
      <c r="BE352" s="212">
        <f>IF(N352="základní",J352,0)</f>
        <v>0</v>
      </c>
      <c r="BF352" s="212">
        <f>IF(N352="snížená",J352,0)</f>
        <v>0</v>
      </c>
      <c r="BG352" s="212">
        <f>IF(N352="zákl. přenesená",J352,0)</f>
        <v>0</v>
      </c>
      <c r="BH352" s="212">
        <f>IF(N352="sníž. přenesená",J352,0)</f>
        <v>0</v>
      </c>
      <c r="BI352" s="212">
        <f>IF(N352="nulová",J352,0)</f>
        <v>0</v>
      </c>
      <c r="BJ352" s="18" t="s">
        <v>79</v>
      </c>
      <c r="BK352" s="212">
        <f>ROUND(I352*H352,2)</f>
        <v>0</v>
      </c>
      <c r="BL352" s="18" t="s">
        <v>120</v>
      </c>
      <c r="BM352" s="211" t="s">
        <v>438</v>
      </c>
    </row>
    <row r="353" s="2" customFormat="1">
      <c r="A353" s="39"/>
      <c r="B353" s="40"/>
      <c r="C353" s="41"/>
      <c r="D353" s="213" t="s">
        <v>122</v>
      </c>
      <c r="E353" s="41"/>
      <c r="F353" s="214" t="s">
        <v>439</v>
      </c>
      <c r="G353" s="41"/>
      <c r="H353" s="41"/>
      <c r="I353" s="215"/>
      <c r="J353" s="41"/>
      <c r="K353" s="41"/>
      <c r="L353" s="45"/>
      <c r="M353" s="216"/>
      <c r="N353" s="217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122</v>
      </c>
      <c r="AU353" s="18" t="s">
        <v>81</v>
      </c>
    </row>
    <row r="354" s="2" customFormat="1">
      <c r="A354" s="39"/>
      <c r="B354" s="40"/>
      <c r="C354" s="41"/>
      <c r="D354" s="218" t="s">
        <v>124</v>
      </c>
      <c r="E354" s="41"/>
      <c r="F354" s="219" t="s">
        <v>440</v>
      </c>
      <c r="G354" s="41"/>
      <c r="H354" s="41"/>
      <c r="I354" s="215"/>
      <c r="J354" s="41"/>
      <c r="K354" s="41"/>
      <c r="L354" s="45"/>
      <c r="M354" s="216"/>
      <c r="N354" s="217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124</v>
      </c>
      <c r="AU354" s="18" t="s">
        <v>81</v>
      </c>
    </row>
    <row r="355" s="2" customFormat="1" ht="16.5" customHeight="1">
      <c r="A355" s="39"/>
      <c r="B355" s="40"/>
      <c r="C355" s="252" t="s">
        <v>441</v>
      </c>
      <c r="D355" s="252" t="s">
        <v>397</v>
      </c>
      <c r="E355" s="253" t="s">
        <v>442</v>
      </c>
      <c r="F355" s="254" t="s">
        <v>443</v>
      </c>
      <c r="G355" s="255" t="s">
        <v>437</v>
      </c>
      <c r="H355" s="256">
        <v>10</v>
      </c>
      <c r="I355" s="257"/>
      <c r="J355" s="256">
        <f>ROUND(I355*H355,2)</f>
        <v>0</v>
      </c>
      <c r="K355" s="254" t="s">
        <v>119</v>
      </c>
      <c r="L355" s="258"/>
      <c r="M355" s="259" t="s">
        <v>20</v>
      </c>
      <c r="N355" s="260" t="s">
        <v>42</v>
      </c>
      <c r="O355" s="85"/>
      <c r="P355" s="209">
        <f>O355*H355</f>
        <v>0</v>
      </c>
      <c r="Q355" s="209">
        <v>0.028000000000000001</v>
      </c>
      <c r="R355" s="209">
        <f>Q355*H355</f>
        <v>0.28000000000000003</v>
      </c>
      <c r="S355" s="209">
        <v>0</v>
      </c>
      <c r="T355" s="21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1" t="s">
        <v>166</v>
      </c>
      <c r="AT355" s="211" t="s">
        <v>397</v>
      </c>
      <c r="AU355" s="211" t="s">
        <v>81</v>
      </c>
      <c r="AY355" s="18" t="s">
        <v>113</v>
      </c>
      <c r="BE355" s="212">
        <f>IF(N355="základní",J355,0)</f>
        <v>0</v>
      </c>
      <c r="BF355" s="212">
        <f>IF(N355="snížená",J355,0)</f>
        <v>0</v>
      </c>
      <c r="BG355" s="212">
        <f>IF(N355="zákl. přenesená",J355,0)</f>
        <v>0</v>
      </c>
      <c r="BH355" s="212">
        <f>IF(N355="sníž. přenesená",J355,0)</f>
        <v>0</v>
      </c>
      <c r="BI355" s="212">
        <f>IF(N355="nulová",J355,0)</f>
        <v>0</v>
      </c>
      <c r="BJ355" s="18" t="s">
        <v>79</v>
      </c>
      <c r="BK355" s="212">
        <f>ROUND(I355*H355,2)</f>
        <v>0</v>
      </c>
      <c r="BL355" s="18" t="s">
        <v>120</v>
      </c>
      <c r="BM355" s="211" t="s">
        <v>444</v>
      </c>
    </row>
    <row r="356" s="2" customFormat="1">
      <c r="A356" s="39"/>
      <c r="B356" s="40"/>
      <c r="C356" s="41"/>
      <c r="D356" s="218" t="s">
        <v>124</v>
      </c>
      <c r="E356" s="41"/>
      <c r="F356" s="219" t="s">
        <v>445</v>
      </c>
      <c r="G356" s="41"/>
      <c r="H356" s="41"/>
      <c r="I356" s="215"/>
      <c r="J356" s="41"/>
      <c r="K356" s="41"/>
      <c r="L356" s="45"/>
      <c r="M356" s="216"/>
      <c r="N356" s="217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124</v>
      </c>
      <c r="AU356" s="18" t="s">
        <v>81</v>
      </c>
    </row>
    <row r="357" s="2" customFormat="1" ht="16.5" customHeight="1">
      <c r="A357" s="39"/>
      <c r="B357" s="40"/>
      <c r="C357" s="252" t="s">
        <v>446</v>
      </c>
      <c r="D357" s="252" t="s">
        <v>397</v>
      </c>
      <c r="E357" s="253" t="s">
        <v>447</v>
      </c>
      <c r="F357" s="254" t="s">
        <v>448</v>
      </c>
      <c r="G357" s="255" t="s">
        <v>437</v>
      </c>
      <c r="H357" s="256">
        <v>12</v>
      </c>
      <c r="I357" s="257"/>
      <c r="J357" s="256">
        <f>ROUND(I357*H357,2)</f>
        <v>0</v>
      </c>
      <c r="K357" s="254" t="s">
        <v>119</v>
      </c>
      <c r="L357" s="258"/>
      <c r="M357" s="259" t="s">
        <v>20</v>
      </c>
      <c r="N357" s="260" t="s">
        <v>42</v>
      </c>
      <c r="O357" s="85"/>
      <c r="P357" s="209">
        <f>O357*H357</f>
        <v>0</v>
      </c>
      <c r="Q357" s="209">
        <v>0.040000000000000001</v>
      </c>
      <c r="R357" s="209">
        <f>Q357*H357</f>
        <v>0.47999999999999998</v>
      </c>
      <c r="S357" s="209">
        <v>0</v>
      </c>
      <c r="T357" s="21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1" t="s">
        <v>166</v>
      </c>
      <c r="AT357" s="211" t="s">
        <v>397</v>
      </c>
      <c r="AU357" s="211" t="s">
        <v>81</v>
      </c>
      <c r="AY357" s="18" t="s">
        <v>113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18" t="s">
        <v>79</v>
      </c>
      <c r="BK357" s="212">
        <f>ROUND(I357*H357,2)</f>
        <v>0</v>
      </c>
      <c r="BL357" s="18" t="s">
        <v>120</v>
      </c>
      <c r="BM357" s="211" t="s">
        <v>449</v>
      </c>
    </row>
    <row r="358" s="2" customFormat="1">
      <c r="A358" s="39"/>
      <c r="B358" s="40"/>
      <c r="C358" s="41"/>
      <c r="D358" s="218" t="s">
        <v>124</v>
      </c>
      <c r="E358" s="41"/>
      <c r="F358" s="219" t="s">
        <v>445</v>
      </c>
      <c r="G358" s="41"/>
      <c r="H358" s="41"/>
      <c r="I358" s="215"/>
      <c r="J358" s="41"/>
      <c r="K358" s="41"/>
      <c r="L358" s="45"/>
      <c r="M358" s="216"/>
      <c r="N358" s="217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124</v>
      </c>
      <c r="AU358" s="18" t="s">
        <v>81</v>
      </c>
    </row>
    <row r="359" s="2" customFormat="1" ht="16.5" customHeight="1">
      <c r="A359" s="39"/>
      <c r="B359" s="40"/>
      <c r="C359" s="252" t="s">
        <v>450</v>
      </c>
      <c r="D359" s="252" t="s">
        <v>397</v>
      </c>
      <c r="E359" s="253" t="s">
        <v>451</v>
      </c>
      <c r="F359" s="254" t="s">
        <v>452</v>
      </c>
      <c r="G359" s="255" t="s">
        <v>437</v>
      </c>
      <c r="H359" s="256">
        <v>2</v>
      </c>
      <c r="I359" s="257"/>
      <c r="J359" s="256">
        <f>ROUND(I359*H359,2)</f>
        <v>0</v>
      </c>
      <c r="K359" s="254" t="s">
        <v>119</v>
      </c>
      <c r="L359" s="258"/>
      <c r="M359" s="259" t="s">
        <v>20</v>
      </c>
      <c r="N359" s="260" t="s">
        <v>42</v>
      </c>
      <c r="O359" s="85"/>
      <c r="P359" s="209">
        <f>O359*H359</f>
        <v>0</v>
      </c>
      <c r="Q359" s="209">
        <v>0.050999999999999997</v>
      </c>
      <c r="R359" s="209">
        <f>Q359*H359</f>
        <v>0.10199999999999999</v>
      </c>
      <c r="S359" s="209">
        <v>0</v>
      </c>
      <c r="T359" s="21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1" t="s">
        <v>166</v>
      </c>
      <c r="AT359" s="211" t="s">
        <v>397</v>
      </c>
      <c r="AU359" s="211" t="s">
        <v>81</v>
      </c>
      <c r="AY359" s="18" t="s">
        <v>113</v>
      </c>
      <c r="BE359" s="212">
        <f>IF(N359="základní",J359,0)</f>
        <v>0</v>
      </c>
      <c r="BF359" s="212">
        <f>IF(N359="snížená",J359,0)</f>
        <v>0</v>
      </c>
      <c r="BG359" s="212">
        <f>IF(N359="zákl. přenesená",J359,0)</f>
        <v>0</v>
      </c>
      <c r="BH359" s="212">
        <f>IF(N359="sníž. přenesená",J359,0)</f>
        <v>0</v>
      </c>
      <c r="BI359" s="212">
        <f>IF(N359="nulová",J359,0)</f>
        <v>0</v>
      </c>
      <c r="BJ359" s="18" t="s">
        <v>79</v>
      </c>
      <c r="BK359" s="212">
        <f>ROUND(I359*H359,2)</f>
        <v>0</v>
      </c>
      <c r="BL359" s="18" t="s">
        <v>120</v>
      </c>
      <c r="BM359" s="211" t="s">
        <v>453</v>
      </c>
    </row>
    <row r="360" s="2" customFormat="1">
      <c r="A360" s="39"/>
      <c r="B360" s="40"/>
      <c r="C360" s="41"/>
      <c r="D360" s="218" t="s">
        <v>124</v>
      </c>
      <c r="E360" s="41"/>
      <c r="F360" s="219" t="s">
        <v>445</v>
      </c>
      <c r="G360" s="41"/>
      <c r="H360" s="41"/>
      <c r="I360" s="215"/>
      <c r="J360" s="41"/>
      <c r="K360" s="41"/>
      <c r="L360" s="45"/>
      <c r="M360" s="216"/>
      <c r="N360" s="217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124</v>
      </c>
      <c r="AU360" s="18" t="s">
        <v>81</v>
      </c>
    </row>
    <row r="361" s="2" customFormat="1" ht="16.5" customHeight="1">
      <c r="A361" s="39"/>
      <c r="B361" s="40"/>
      <c r="C361" s="252" t="s">
        <v>454</v>
      </c>
      <c r="D361" s="252" t="s">
        <v>397</v>
      </c>
      <c r="E361" s="253" t="s">
        <v>455</v>
      </c>
      <c r="F361" s="254" t="s">
        <v>456</v>
      </c>
      <c r="G361" s="255" t="s">
        <v>437</v>
      </c>
      <c r="H361" s="256">
        <v>17</v>
      </c>
      <c r="I361" s="257"/>
      <c r="J361" s="256">
        <f>ROUND(I361*H361,2)</f>
        <v>0</v>
      </c>
      <c r="K361" s="254" t="s">
        <v>119</v>
      </c>
      <c r="L361" s="258"/>
      <c r="M361" s="259" t="s">
        <v>20</v>
      </c>
      <c r="N361" s="260" t="s">
        <v>42</v>
      </c>
      <c r="O361" s="85"/>
      <c r="P361" s="209">
        <f>O361*H361</f>
        <v>0</v>
      </c>
      <c r="Q361" s="209">
        <v>0.068000000000000005</v>
      </c>
      <c r="R361" s="209">
        <f>Q361*H361</f>
        <v>1.1560000000000001</v>
      </c>
      <c r="S361" s="209">
        <v>0</v>
      </c>
      <c r="T361" s="21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1" t="s">
        <v>166</v>
      </c>
      <c r="AT361" s="211" t="s">
        <v>397</v>
      </c>
      <c r="AU361" s="211" t="s">
        <v>81</v>
      </c>
      <c r="AY361" s="18" t="s">
        <v>113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8" t="s">
        <v>79</v>
      </c>
      <c r="BK361" s="212">
        <f>ROUND(I361*H361,2)</f>
        <v>0</v>
      </c>
      <c r="BL361" s="18" t="s">
        <v>120</v>
      </c>
      <c r="BM361" s="211" t="s">
        <v>457</v>
      </c>
    </row>
    <row r="362" s="2" customFormat="1">
      <c r="A362" s="39"/>
      <c r="B362" s="40"/>
      <c r="C362" s="41"/>
      <c r="D362" s="218" t="s">
        <v>124</v>
      </c>
      <c r="E362" s="41"/>
      <c r="F362" s="219" t="s">
        <v>445</v>
      </c>
      <c r="G362" s="41"/>
      <c r="H362" s="41"/>
      <c r="I362" s="215"/>
      <c r="J362" s="41"/>
      <c r="K362" s="41"/>
      <c r="L362" s="45"/>
      <c r="M362" s="216"/>
      <c r="N362" s="217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124</v>
      </c>
      <c r="AU362" s="18" t="s">
        <v>81</v>
      </c>
    </row>
    <row r="363" s="2" customFormat="1" ht="21.75" customHeight="1">
      <c r="A363" s="39"/>
      <c r="B363" s="40"/>
      <c r="C363" s="201" t="s">
        <v>458</v>
      </c>
      <c r="D363" s="201" t="s">
        <v>115</v>
      </c>
      <c r="E363" s="202" t="s">
        <v>459</v>
      </c>
      <c r="F363" s="203" t="s">
        <v>460</v>
      </c>
      <c r="G363" s="204" t="s">
        <v>437</v>
      </c>
      <c r="H363" s="205">
        <v>13</v>
      </c>
      <c r="I363" s="206"/>
      <c r="J363" s="205">
        <f>ROUND(I363*H363,2)</f>
        <v>0</v>
      </c>
      <c r="K363" s="203" t="s">
        <v>119</v>
      </c>
      <c r="L363" s="45"/>
      <c r="M363" s="207" t="s">
        <v>20</v>
      </c>
      <c r="N363" s="208" t="s">
        <v>42</v>
      </c>
      <c r="O363" s="85"/>
      <c r="P363" s="209">
        <f>O363*H363</f>
        <v>0</v>
      </c>
      <c r="Q363" s="209">
        <v>0.223938</v>
      </c>
      <c r="R363" s="209">
        <f>Q363*H363</f>
        <v>2.9111940000000001</v>
      </c>
      <c r="S363" s="209">
        <v>0</v>
      </c>
      <c r="T363" s="21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1" t="s">
        <v>120</v>
      </c>
      <c r="AT363" s="211" t="s">
        <v>115</v>
      </c>
      <c r="AU363" s="211" t="s">
        <v>81</v>
      </c>
      <c r="AY363" s="18" t="s">
        <v>113</v>
      </c>
      <c r="BE363" s="212">
        <f>IF(N363="základní",J363,0)</f>
        <v>0</v>
      </c>
      <c r="BF363" s="212">
        <f>IF(N363="snížená",J363,0)</f>
        <v>0</v>
      </c>
      <c r="BG363" s="212">
        <f>IF(N363="zákl. přenesená",J363,0)</f>
        <v>0</v>
      </c>
      <c r="BH363" s="212">
        <f>IF(N363="sníž. přenesená",J363,0)</f>
        <v>0</v>
      </c>
      <c r="BI363" s="212">
        <f>IF(N363="nulová",J363,0)</f>
        <v>0</v>
      </c>
      <c r="BJ363" s="18" t="s">
        <v>79</v>
      </c>
      <c r="BK363" s="212">
        <f>ROUND(I363*H363,2)</f>
        <v>0</v>
      </c>
      <c r="BL363" s="18" t="s">
        <v>120</v>
      </c>
      <c r="BM363" s="211" t="s">
        <v>461</v>
      </c>
    </row>
    <row r="364" s="2" customFormat="1">
      <c r="A364" s="39"/>
      <c r="B364" s="40"/>
      <c r="C364" s="41"/>
      <c r="D364" s="213" t="s">
        <v>122</v>
      </c>
      <c r="E364" s="41"/>
      <c r="F364" s="214" t="s">
        <v>462</v>
      </c>
      <c r="G364" s="41"/>
      <c r="H364" s="41"/>
      <c r="I364" s="215"/>
      <c r="J364" s="41"/>
      <c r="K364" s="41"/>
      <c r="L364" s="45"/>
      <c r="M364" s="216"/>
      <c r="N364" s="217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122</v>
      </c>
      <c r="AU364" s="18" t="s">
        <v>81</v>
      </c>
    </row>
    <row r="365" s="2" customFormat="1">
      <c r="A365" s="39"/>
      <c r="B365" s="40"/>
      <c r="C365" s="41"/>
      <c r="D365" s="218" t="s">
        <v>124</v>
      </c>
      <c r="E365" s="41"/>
      <c r="F365" s="219" t="s">
        <v>440</v>
      </c>
      <c r="G365" s="41"/>
      <c r="H365" s="41"/>
      <c r="I365" s="215"/>
      <c r="J365" s="41"/>
      <c r="K365" s="41"/>
      <c r="L365" s="45"/>
      <c r="M365" s="216"/>
      <c r="N365" s="217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124</v>
      </c>
      <c r="AU365" s="18" t="s">
        <v>81</v>
      </c>
    </row>
    <row r="366" s="2" customFormat="1" ht="16.5" customHeight="1">
      <c r="A366" s="39"/>
      <c r="B366" s="40"/>
      <c r="C366" s="252" t="s">
        <v>463</v>
      </c>
      <c r="D366" s="252" t="s">
        <v>397</v>
      </c>
      <c r="E366" s="253" t="s">
        <v>464</v>
      </c>
      <c r="F366" s="254" t="s">
        <v>465</v>
      </c>
      <c r="G366" s="255" t="s">
        <v>437</v>
      </c>
      <c r="H366" s="256">
        <v>13</v>
      </c>
      <c r="I366" s="257"/>
      <c r="J366" s="256">
        <f>ROUND(I366*H366,2)</f>
        <v>0</v>
      </c>
      <c r="K366" s="254" t="s">
        <v>119</v>
      </c>
      <c r="L366" s="258"/>
      <c r="M366" s="259" t="s">
        <v>20</v>
      </c>
      <c r="N366" s="260" t="s">
        <v>42</v>
      </c>
      <c r="O366" s="85"/>
      <c r="P366" s="209">
        <f>O366*H366</f>
        <v>0</v>
      </c>
      <c r="Q366" s="209">
        <v>0.081000000000000003</v>
      </c>
      <c r="R366" s="209">
        <f>Q366*H366</f>
        <v>1.0529999999999999</v>
      </c>
      <c r="S366" s="209">
        <v>0</v>
      </c>
      <c r="T366" s="21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1" t="s">
        <v>166</v>
      </c>
      <c r="AT366" s="211" t="s">
        <v>397</v>
      </c>
      <c r="AU366" s="211" t="s">
        <v>81</v>
      </c>
      <c r="AY366" s="18" t="s">
        <v>113</v>
      </c>
      <c r="BE366" s="212">
        <f>IF(N366="základní",J366,0)</f>
        <v>0</v>
      </c>
      <c r="BF366" s="212">
        <f>IF(N366="snížená",J366,0)</f>
        <v>0</v>
      </c>
      <c r="BG366" s="212">
        <f>IF(N366="zákl. přenesená",J366,0)</f>
        <v>0</v>
      </c>
      <c r="BH366" s="212">
        <f>IF(N366="sníž. přenesená",J366,0)</f>
        <v>0</v>
      </c>
      <c r="BI366" s="212">
        <f>IF(N366="nulová",J366,0)</f>
        <v>0</v>
      </c>
      <c r="BJ366" s="18" t="s">
        <v>79</v>
      </c>
      <c r="BK366" s="212">
        <f>ROUND(I366*H366,2)</f>
        <v>0</v>
      </c>
      <c r="BL366" s="18" t="s">
        <v>120</v>
      </c>
      <c r="BM366" s="211" t="s">
        <v>466</v>
      </c>
    </row>
    <row r="367" s="2" customFormat="1">
      <c r="A367" s="39"/>
      <c r="B367" s="40"/>
      <c r="C367" s="41"/>
      <c r="D367" s="218" t="s">
        <v>124</v>
      </c>
      <c r="E367" s="41"/>
      <c r="F367" s="219" t="s">
        <v>467</v>
      </c>
      <c r="G367" s="41"/>
      <c r="H367" s="41"/>
      <c r="I367" s="215"/>
      <c r="J367" s="41"/>
      <c r="K367" s="41"/>
      <c r="L367" s="45"/>
      <c r="M367" s="216"/>
      <c r="N367" s="217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124</v>
      </c>
      <c r="AU367" s="18" t="s">
        <v>81</v>
      </c>
    </row>
    <row r="368" s="12" customFormat="1" ht="22.8" customHeight="1">
      <c r="A368" s="12"/>
      <c r="B368" s="185"/>
      <c r="C368" s="186"/>
      <c r="D368" s="187" t="s">
        <v>70</v>
      </c>
      <c r="E368" s="199" t="s">
        <v>144</v>
      </c>
      <c r="F368" s="199" t="s">
        <v>468</v>
      </c>
      <c r="G368" s="186"/>
      <c r="H368" s="186"/>
      <c r="I368" s="189"/>
      <c r="J368" s="200">
        <f>BK368</f>
        <v>0</v>
      </c>
      <c r="K368" s="186"/>
      <c r="L368" s="191"/>
      <c r="M368" s="192"/>
      <c r="N368" s="193"/>
      <c r="O368" s="193"/>
      <c r="P368" s="194">
        <f>SUM(P369:P388)</f>
        <v>0</v>
      </c>
      <c r="Q368" s="193"/>
      <c r="R368" s="194">
        <f>SUM(R369:R388)</f>
        <v>0</v>
      </c>
      <c r="S368" s="193"/>
      <c r="T368" s="195">
        <f>SUM(T369:T388)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96" t="s">
        <v>79</v>
      </c>
      <c r="AT368" s="197" t="s">
        <v>70</v>
      </c>
      <c r="AU368" s="197" t="s">
        <v>79</v>
      </c>
      <c r="AY368" s="196" t="s">
        <v>113</v>
      </c>
      <c r="BK368" s="198">
        <f>SUM(BK369:BK388)</f>
        <v>0</v>
      </c>
    </row>
    <row r="369" s="2" customFormat="1" ht="24.15" customHeight="1">
      <c r="A369" s="39"/>
      <c r="B369" s="40"/>
      <c r="C369" s="201" t="s">
        <v>469</v>
      </c>
      <c r="D369" s="201" t="s">
        <v>115</v>
      </c>
      <c r="E369" s="202" t="s">
        <v>470</v>
      </c>
      <c r="F369" s="203" t="s">
        <v>471</v>
      </c>
      <c r="G369" s="204" t="s">
        <v>118</v>
      </c>
      <c r="H369" s="205">
        <v>81.400000000000006</v>
      </c>
      <c r="I369" s="206"/>
      <c r="J369" s="205">
        <f>ROUND(I369*H369,2)</f>
        <v>0</v>
      </c>
      <c r="K369" s="203" t="s">
        <v>119</v>
      </c>
      <c r="L369" s="45"/>
      <c r="M369" s="207" t="s">
        <v>20</v>
      </c>
      <c r="N369" s="208" t="s">
        <v>42</v>
      </c>
      <c r="O369" s="85"/>
      <c r="P369" s="209">
        <f>O369*H369</f>
        <v>0</v>
      </c>
      <c r="Q369" s="209">
        <v>0</v>
      </c>
      <c r="R369" s="209">
        <f>Q369*H369</f>
        <v>0</v>
      </c>
      <c r="S369" s="209">
        <v>0</v>
      </c>
      <c r="T369" s="21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1" t="s">
        <v>120</v>
      </c>
      <c r="AT369" s="211" t="s">
        <v>115</v>
      </c>
      <c r="AU369" s="211" t="s">
        <v>81</v>
      </c>
      <c r="AY369" s="18" t="s">
        <v>113</v>
      </c>
      <c r="BE369" s="212">
        <f>IF(N369="základní",J369,0)</f>
        <v>0</v>
      </c>
      <c r="BF369" s="212">
        <f>IF(N369="snížená",J369,0)</f>
        <v>0</v>
      </c>
      <c r="BG369" s="212">
        <f>IF(N369="zákl. přenesená",J369,0)</f>
        <v>0</v>
      </c>
      <c r="BH369" s="212">
        <f>IF(N369="sníž. přenesená",J369,0)</f>
        <v>0</v>
      </c>
      <c r="BI369" s="212">
        <f>IF(N369="nulová",J369,0)</f>
        <v>0</v>
      </c>
      <c r="BJ369" s="18" t="s">
        <v>79</v>
      </c>
      <c r="BK369" s="212">
        <f>ROUND(I369*H369,2)</f>
        <v>0</v>
      </c>
      <c r="BL369" s="18" t="s">
        <v>120</v>
      </c>
      <c r="BM369" s="211" t="s">
        <v>472</v>
      </c>
    </row>
    <row r="370" s="2" customFormat="1">
      <c r="A370" s="39"/>
      <c r="B370" s="40"/>
      <c r="C370" s="41"/>
      <c r="D370" s="213" t="s">
        <v>122</v>
      </c>
      <c r="E370" s="41"/>
      <c r="F370" s="214" t="s">
        <v>473</v>
      </c>
      <c r="G370" s="41"/>
      <c r="H370" s="41"/>
      <c r="I370" s="215"/>
      <c r="J370" s="41"/>
      <c r="K370" s="41"/>
      <c r="L370" s="45"/>
      <c r="M370" s="216"/>
      <c r="N370" s="217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122</v>
      </c>
      <c r="AU370" s="18" t="s">
        <v>81</v>
      </c>
    </row>
    <row r="371" s="2" customFormat="1">
      <c r="A371" s="39"/>
      <c r="B371" s="40"/>
      <c r="C371" s="41"/>
      <c r="D371" s="218" t="s">
        <v>124</v>
      </c>
      <c r="E371" s="41"/>
      <c r="F371" s="219" t="s">
        <v>125</v>
      </c>
      <c r="G371" s="41"/>
      <c r="H371" s="41"/>
      <c r="I371" s="215"/>
      <c r="J371" s="41"/>
      <c r="K371" s="41"/>
      <c r="L371" s="45"/>
      <c r="M371" s="216"/>
      <c r="N371" s="217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124</v>
      </c>
      <c r="AU371" s="18" t="s">
        <v>81</v>
      </c>
    </row>
    <row r="372" s="13" customFormat="1">
      <c r="A372" s="13"/>
      <c r="B372" s="220"/>
      <c r="C372" s="221"/>
      <c r="D372" s="218" t="s">
        <v>126</v>
      </c>
      <c r="E372" s="222" t="s">
        <v>20</v>
      </c>
      <c r="F372" s="223" t="s">
        <v>127</v>
      </c>
      <c r="G372" s="221"/>
      <c r="H372" s="224">
        <v>81.400000000000006</v>
      </c>
      <c r="I372" s="225"/>
      <c r="J372" s="221"/>
      <c r="K372" s="221"/>
      <c r="L372" s="226"/>
      <c r="M372" s="227"/>
      <c r="N372" s="228"/>
      <c r="O372" s="228"/>
      <c r="P372" s="228"/>
      <c r="Q372" s="228"/>
      <c r="R372" s="228"/>
      <c r="S372" s="228"/>
      <c r="T372" s="22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0" t="s">
        <v>126</v>
      </c>
      <c r="AU372" s="230" t="s">
        <v>81</v>
      </c>
      <c r="AV372" s="13" t="s">
        <v>81</v>
      </c>
      <c r="AW372" s="13" t="s">
        <v>32</v>
      </c>
      <c r="AX372" s="13" t="s">
        <v>79</v>
      </c>
      <c r="AY372" s="230" t="s">
        <v>113</v>
      </c>
    </row>
    <row r="373" s="2" customFormat="1" ht="24.15" customHeight="1">
      <c r="A373" s="39"/>
      <c r="B373" s="40"/>
      <c r="C373" s="201" t="s">
        <v>474</v>
      </c>
      <c r="D373" s="201" t="s">
        <v>115</v>
      </c>
      <c r="E373" s="202" t="s">
        <v>475</v>
      </c>
      <c r="F373" s="203" t="s">
        <v>476</v>
      </c>
      <c r="G373" s="204" t="s">
        <v>118</v>
      </c>
      <c r="H373" s="205">
        <v>81.400000000000006</v>
      </c>
      <c r="I373" s="206"/>
      <c r="J373" s="205">
        <f>ROUND(I373*H373,2)</f>
        <v>0</v>
      </c>
      <c r="K373" s="203" t="s">
        <v>119</v>
      </c>
      <c r="L373" s="45"/>
      <c r="M373" s="207" t="s">
        <v>20</v>
      </c>
      <c r="N373" s="208" t="s">
        <v>42</v>
      </c>
      <c r="O373" s="85"/>
      <c r="P373" s="209">
        <f>O373*H373</f>
        <v>0</v>
      </c>
      <c r="Q373" s="209">
        <v>0</v>
      </c>
      <c r="R373" s="209">
        <f>Q373*H373</f>
        <v>0</v>
      </c>
      <c r="S373" s="209">
        <v>0</v>
      </c>
      <c r="T373" s="21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1" t="s">
        <v>120</v>
      </c>
      <c r="AT373" s="211" t="s">
        <v>115</v>
      </c>
      <c r="AU373" s="211" t="s">
        <v>81</v>
      </c>
      <c r="AY373" s="18" t="s">
        <v>113</v>
      </c>
      <c r="BE373" s="212">
        <f>IF(N373="základní",J373,0)</f>
        <v>0</v>
      </c>
      <c r="BF373" s="212">
        <f>IF(N373="snížená",J373,0)</f>
        <v>0</v>
      </c>
      <c r="BG373" s="212">
        <f>IF(N373="zákl. přenesená",J373,0)</f>
        <v>0</v>
      </c>
      <c r="BH373" s="212">
        <f>IF(N373="sníž. přenesená",J373,0)</f>
        <v>0</v>
      </c>
      <c r="BI373" s="212">
        <f>IF(N373="nulová",J373,0)</f>
        <v>0</v>
      </c>
      <c r="BJ373" s="18" t="s">
        <v>79</v>
      </c>
      <c r="BK373" s="212">
        <f>ROUND(I373*H373,2)</f>
        <v>0</v>
      </c>
      <c r="BL373" s="18" t="s">
        <v>120</v>
      </c>
      <c r="BM373" s="211" t="s">
        <v>477</v>
      </c>
    </row>
    <row r="374" s="2" customFormat="1">
      <c r="A374" s="39"/>
      <c r="B374" s="40"/>
      <c r="C374" s="41"/>
      <c r="D374" s="213" t="s">
        <v>122</v>
      </c>
      <c r="E374" s="41"/>
      <c r="F374" s="214" t="s">
        <v>478</v>
      </c>
      <c r="G374" s="41"/>
      <c r="H374" s="41"/>
      <c r="I374" s="215"/>
      <c r="J374" s="41"/>
      <c r="K374" s="41"/>
      <c r="L374" s="45"/>
      <c r="M374" s="216"/>
      <c r="N374" s="217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122</v>
      </c>
      <c r="AU374" s="18" t="s">
        <v>81</v>
      </c>
    </row>
    <row r="375" s="2" customFormat="1">
      <c r="A375" s="39"/>
      <c r="B375" s="40"/>
      <c r="C375" s="41"/>
      <c r="D375" s="218" t="s">
        <v>124</v>
      </c>
      <c r="E375" s="41"/>
      <c r="F375" s="219" t="s">
        <v>125</v>
      </c>
      <c r="G375" s="41"/>
      <c r="H375" s="41"/>
      <c r="I375" s="215"/>
      <c r="J375" s="41"/>
      <c r="K375" s="41"/>
      <c r="L375" s="45"/>
      <c r="M375" s="216"/>
      <c r="N375" s="217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124</v>
      </c>
      <c r="AU375" s="18" t="s">
        <v>81</v>
      </c>
    </row>
    <row r="376" s="2" customFormat="1" ht="16.5" customHeight="1">
      <c r="A376" s="39"/>
      <c r="B376" s="40"/>
      <c r="C376" s="201" t="s">
        <v>479</v>
      </c>
      <c r="D376" s="201" t="s">
        <v>115</v>
      </c>
      <c r="E376" s="202" t="s">
        <v>480</v>
      </c>
      <c r="F376" s="203" t="s">
        <v>481</v>
      </c>
      <c r="G376" s="204" t="s">
        <v>118</v>
      </c>
      <c r="H376" s="205">
        <v>111</v>
      </c>
      <c r="I376" s="206"/>
      <c r="J376" s="205">
        <f>ROUND(I376*H376,2)</f>
        <v>0</v>
      </c>
      <c r="K376" s="203" t="s">
        <v>119</v>
      </c>
      <c r="L376" s="45"/>
      <c r="M376" s="207" t="s">
        <v>20</v>
      </c>
      <c r="N376" s="208" t="s">
        <v>42</v>
      </c>
      <c r="O376" s="85"/>
      <c r="P376" s="209">
        <f>O376*H376</f>
        <v>0</v>
      </c>
      <c r="Q376" s="209">
        <v>0</v>
      </c>
      <c r="R376" s="209">
        <f>Q376*H376</f>
        <v>0</v>
      </c>
      <c r="S376" s="209">
        <v>0</v>
      </c>
      <c r="T376" s="21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1" t="s">
        <v>120</v>
      </c>
      <c r="AT376" s="211" t="s">
        <v>115</v>
      </c>
      <c r="AU376" s="211" t="s">
        <v>81</v>
      </c>
      <c r="AY376" s="18" t="s">
        <v>113</v>
      </c>
      <c r="BE376" s="212">
        <f>IF(N376="základní",J376,0)</f>
        <v>0</v>
      </c>
      <c r="BF376" s="212">
        <f>IF(N376="snížená",J376,0)</f>
        <v>0</v>
      </c>
      <c r="BG376" s="212">
        <f>IF(N376="zákl. přenesená",J376,0)</f>
        <v>0</v>
      </c>
      <c r="BH376" s="212">
        <f>IF(N376="sníž. přenesená",J376,0)</f>
        <v>0</v>
      </c>
      <c r="BI376" s="212">
        <f>IF(N376="nulová",J376,0)</f>
        <v>0</v>
      </c>
      <c r="BJ376" s="18" t="s">
        <v>79</v>
      </c>
      <c r="BK376" s="212">
        <f>ROUND(I376*H376,2)</f>
        <v>0</v>
      </c>
      <c r="BL376" s="18" t="s">
        <v>120</v>
      </c>
      <c r="BM376" s="211" t="s">
        <v>482</v>
      </c>
    </row>
    <row r="377" s="2" customFormat="1">
      <c r="A377" s="39"/>
      <c r="B377" s="40"/>
      <c r="C377" s="41"/>
      <c r="D377" s="213" t="s">
        <v>122</v>
      </c>
      <c r="E377" s="41"/>
      <c r="F377" s="214" t="s">
        <v>483</v>
      </c>
      <c r="G377" s="41"/>
      <c r="H377" s="41"/>
      <c r="I377" s="215"/>
      <c r="J377" s="41"/>
      <c r="K377" s="41"/>
      <c r="L377" s="45"/>
      <c r="M377" s="216"/>
      <c r="N377" s="217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122</v>
      </c>
      <c r="AU377" s="18" t="s">
        <v>81</v>
      </c>
    </row>
    <row r="378" s="2" customFormat="1">
      <c r="A378" s="39"/>
      <c r="B378" s="40"/>
      <c r="C378" s="41"/>
      <c r="D378" s="218" t="s">
        <v>124</v>
      </c>
      <c r="E378" s="41"/>
      <c r="F378" s="219" t="s">
        <v>125</v>
      </c>
      <c r="G378" s="41"/>
      <c r="H378" s="41"/>
      <c r="I378" s="215"/>
      <c r="J378" s="41"/>
      <c r="K378" s="41"/>
      <c r="L378" s="45"/>
      <c r="M378" s="216"/>
      <c r="N378" s="217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124</v>
      </c>
      <c r="AU378" s="18" t="s">
        <v>81</v>
      </c>
    </row>
    <row r="379" s="13" customFormat="1">
      <c r="A379" s="13"/>
      <c r="B379" s="220"/>
      <c r="C379" s="221"/>
      <c r="D379" s="218" t="s">
        <v>126</v>
      </c>
      <c r="E379" s="222" t="s">
        <v>20</v>
      </c>
      <c r="F379" s="223" t="s">
        <v>137</v>
      </c>
      <c r="G379" s="221"/>
      <c r="H379" s="224">
        <v>111</v>
      </c>
      <c r="I379" s="225"/>
      <c r="J379" s="221"/>
      <c r="K379" s="221"/>
      <c r="L379" s="226"/>
      <c r="M379" s="227"/>
      <c r="N379" s="228"/>
      <c r="O379" s="228"/>
      <c r="P379" s="228"/>
      <c r="Q379" s="228"/>
      <c r="R379" s="228"/>
      <c r="S379" s="228"/>
      <c r="T379" s="22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0" t="s">
        <v>126</v>
      </c>
      <c r="AU379" s="230" t="s">
        <v>81</v>
      </c>
      <c r="AV379" s="13" t="s">
        <v>81</v>
      </c>
      <c r="AW379" s="13" t="s">
        <v>32</v>
      </c>
      <c r="AX379" s="13" t="s">
        <v>79</v>
      </c>
      <c r="AY379" s="230" t="s">
        <v>113</v>
      </c>
    </row>
    <row r="380" s="2" customFormat="1" ht="24.15" customHeight="1">
      <c r="A380" s="39"/>
      <c r="B380" s="40"/>
      <c r="C380" s="201" t="s">
        <v>484</v>
      </c>
      <c r="D380" s="201" t="s">
        <v>115</v>
      </c>
      <c r="E380" s="202" t="s">
        <v>485</v>
      </c>
      <c r="F380" s="203" t="s">
        <v>486</v>
      </c>
      <c r="G380" s="204" t="s">
        <v>118</v>
      </c>
      <c r="H380" s="205">
        <v>111</v>
      </c>
      <c r="I380" s="206"/>
      <c r="J380" s="205">
        <f>ROUND(I380*H380,2)</f>
        <v>0</v>
      </c>
      <c r="K380" s="203" t="s">
        <v>119</v>
      </c>
      <c r="L380" s="45"/>
      <c r="M380" s="207" t="s">
        <v>20</v>
      </c>
      <c r="N380" s="208" t="s">
        <v>42</v>
      </c>
      <c r="O380" s="85"/>
      <c r="P380" s="209">
        <f>O380*H380</f>
        <v>0</v>
      </c>
      <c r="Q380" s="209">
        <v>0</v>
      </c>
      <c r="R380" s="209">
        <f>Q380*H380</f>
        <v>0</v>
      </c>
      <c r="S380" s="209">
        <v>0</v>
      </c>
      <c r="T380" s="210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1" t="s">
        <v>120</v>
      </c>
      <c r="AT380" s="211" t="s">
        <v>115</v>
      </c>
      <c r="AU380" s="211" t="s">
        <v>81</v>
      </c>
      <c r="AY380" s="18" t="s">
        <v>113</v>
      </c>
      <c r="BE380" s="212">
        <f>IF(N380="základní",J380,0)</f>
        <v>0</v>
      </c>
      <c r="BF380" s="212">
        <f>IF(N380="snížená",J380,0)</f>
        <v>0</v>
      </c>
      <c r="BG380" s="212">
        <f>IF(N380="zákl. přenesená",J380,0)</f>
        <v>0</v>
      </c>
      <c r="BH380" s="212">
        <f>IF(N380="sníž. přenesená",J380,0)</f>
        <v>0</v>
      </c>
      <c r="BI380" s="212">
        <f>IF(N380="nulová",J380,0)</f>
        <v>0</v>
      </c>
      <c r="BJ380" s="18" t="s">
        <v>79</v>
      </c>
      <c r="BK380" s="212">
        <f>ROUND(I380*H380,2)</f>
        <v>0</v>
      </c>
      <c r="BL380" s="18" t="s">
        <v>120</v>
      </c>
      <c r="BM380" s="211" t="s">
        <v>487</v>
      </c>
    </row>
    <row r="381" s="2" customFormat="1">
      <c r="A381" s="39"/>
      <c r="B381" s="40"/>
      <c r="C381" s="41"/>
      <c r="D381" s="213" t="s">
        <v>122</v>
      </c>
      <c r="E381" s="41"/>
      <c r="F381" s="214" t="s">
        <v>488</v>
      </c>
      <c r="G381" s="41"/>
      <c r="H381" s="41"/>
      <c r="I381" s="215"/>
      <c r="J381" s="41"/>
      <c r="K381" s="41"/>
      <c r="L381" s="45"/>
      <c r="M381" s="216"/>
      <c r="N381" s="217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122</v>
      </c>
      <c r="AU381" s="18" t="s">
        <v>81</v>
      </c>
    </row>
    <row r="382" s="2" customFormat="1">
      <c r="A382" s="39"/>
      <c r="B382" s="40"/>
      <c r="C382" s="41"/>
      <c r="D382" s="218" t="s">
        <v>124</v>
      </c>
      <c r="E382" s="41"/>
      <c r="F382" s="219" t="s">
        <v>125</v>
      </c>
      <c r="G382" s="41"/>
      <c r="H382" s="41"/>
      <c r="I382" s="215"/>
      <c r="J382" s="41"/>
      <c r="K382" s="41"/>
      <c r="L382" s="45"/>
      <c r="M382" s="216"/>
      <c r="N382" s="217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124</v>
      </c>
      <c r="AU382" s="18" t="s">
        <v>81</v>
      </c>
    </row>
    <row r="383" s="2" customFormat="1" ht="24.15" customHeight="1">
      <c r="A383" s="39"/>
      <c r="B383" s="40"/>
      <c r="C383" s="201" t="s">
        <v>489</v>
      </c>
      <c r="D383" s="201" t="s">
        <v>115</v>
      </c>
      <c r="E383" s="202" t="s">
        <v>490</v>
      </c>
      <c r="F383" s="203" t="s">
        <v>491</v>
      </c>
      <c r="G383" s="204" t="s">
        <v>118</v>
      </c>
      <c r="H383" s="205">
        <v>111</v>
      </c>
      <c r="I383" s="206"/>
      <c r="J383" s="205">
        <f>ROUND(I383*H383,2)</f>
        <v>0</v>
      </c>
      <c r="K383" s="203" t="s">
        <v>119</v>
      </c>
      <c r="L383" s="45"/>
      <c r="M383" s="207" t="s">
        <v>20</v>
      </c>
      <c r="N383" s="208" t="s">
        <v>42</v>
      </c>
      <c r="O383" s="85"/>
      <c r="P383" s="209">
        <f>O383*H383</f>
        <v>0</v>
      </c>
      <c r="Q383" s="209">
        <v>0</v>
      </c>
      <c r="R383" s="209">
        <f>Q383*H383</f>
        <v>0</v>
      </c>
      <c r="S383" s="209">
        <v>0</v>
      </c>
      <c r="T383" s="21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1" t="s">
        <v>120</v>
      </c>
      <c r="AT383" s="211" t="s">
        <v>115</v>
      </c>
      <c r="AU383" s="211" t="s">
        <v>81</v>
      </c>
      <c r="AY383" s="18" t="s">
        <v>113</v>
      </c>
      <c r="BE383" s="212">
        <f>IF(N383="základní",J383,0)</f>
        <v>0</v>
      </c>
      <c r="BF383" s="212">
        <f>IF(N383="snížená",J383,0)</f>
        <v>0</v>
      </c>
      <c r="BG383" s="212">
        <f>IF(N383="zákl. přenesená",J383,0)</f>
        <v>0</v>
      </c>
      <c r="BH383" s="212">
        <f>IF(N383="sníž. přenesená",J383,0)</f>
        <v>0</v>
      </c>
      <c r="BI383" s="212">
        <f>IF(N383="nulová",J383,0)</f>
        <v>0</v>
      </c>
      <c r="BJ383" s="18" t="s">
        <v>79</v>
      </c>
      <c r="BK383" s="212">
        <f>ROUND(I383*H383,2)</f>
        <v>0</v>
      </c>
      <c r="BL383" s="18" t="s">
        <v>120</v>
      </c>
      <c r="BM383" s="211" t="s">
        <v>492</v>
      </c>
    </row>
    <row r="384" s="2" customFormat="1">
      <c r="A384" s="39"/>
      <c r="B384" s="40"/>
      <c r="C384" s="41"/>
      <c r="D384" s="213" t="s">
        <v>122</v>
      </c>
      <c r="E384" s="41"/>
      <c r="F384" s="214" t="s">
        <v>493</v>
      </c>
      <c r="G384" s="41"/>
      <c r="H384" s="41"/>
      <c r="I384" s="215"/>
      <c r="J384" s="41"/>
      <c r="K384" s="41"/>
      <c r="L384" s="45"/>
      <c r="M384" s="216"/>
      <c r="N384" s="217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122</v>
      </c>
      <c r="AU384" s="18" t="s">
        <v>81</v>
      </c>
    </row>
    <row r="385" s="2" customFormat="1">
      <c r="A385" s="39"/>
      <c r="B385" s="40"/>
      <c r="C385" s="41"/>
      <c r="D385" s="218" t="s">
        <v>124</v>
      </c>
      <c r="E385" s="41"/>
      <c r="F385" s="219" t="s">
        <v>125</v>
      </c>
      <c r="G385" s="41"/>
      <c r="H385" s="41"/>
      <c r="I385" s="215"/>
      <c r="J385" s="41"/>
      <c r="K385" s="41"/>
      <c r="L385" s="45"/>
      <c r="M385" s="216"/>
      <c r="N385" s="217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124</v>
      </c>
      <c r="AU385" s="18" t="s">
        <v>81</v>
      </c>
    </row>
    <row r="386" s="2" customFormat="1" ht="24.15" customHeight="1">
      <c r="A386" s="39"/>
      <c r="B386" s="40"/>
      <c r="C386" s="201" t="s">
        <v>494</v>
      </c>
      <c r="D386" s="201" t="s">
        <v>115</v>
      </c>
      <c r="E386" s="202" t="s">
        <v>495</v>
      </c>
      <c r="F386" s="203" t="s">
        <v>496</v>
      </c>
      <c r="G386" s="204" t="s">
        <v>153</v>
      </c>
      <c r="H386" s="205">
        <v>148</v>
      </c>
      <c r="I386" s="206"/>
      <c r="J386" s="205">
        <f>ROUND(I386*H386,2)</f>
        <v>0</v>
      </c>
      <c r="K386" s="203" t="s">
        <v>20</v>
      </c>
      <c r="L386" s="45"/>
      <c r="M386" s="207" t="s">
        <v>20</v>
      </c>
      <c r="N386" s="208" t="s">
        <v>42</v>
      </c>
      <c r="O386" s="85"/>
      <c r="P386" s="209">
        <f>O386*H386</f>
        <v>0</v>
      </c>
      <c r="Q386" s="209">
        <v>0</v>
      </c>
      <c r="R386" s="209">
        <f>Q386*H386</f>
        <v>0</v>
      </c>
      <c r="S386" s="209">
        <v>0</v>
      </c>
      <c r="T386" s="21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1" t="s">
        <v>120</v>
      </c>
      <c r="AT386" s="211" t="s">
        <v>115</v>
      </c>
      <c r="AU386" s="211" t="s">
        <v>81</v>
      </c>
      <c r="AY386" s="18" t="s">
        <v>113</v>
      </c>
      <c r="BE386" s="212">
        <f>IF(N386="základní",J386,0)</f>
        <v>0</v>
      </c>
      <c r="BF386" s="212">
        <f>IF(N386="snížená",J386,0)</f>
        <v>0</v>
      </c>
      <c r="BG386" s="212">
        <f>IF(N386="zákl. přenesená",J386,0)</f>
        <v>0</v>
      </c>
      <c r="BH386" s="212">
        <f>IF(N386="sníž. přenesená",J386,0)</f>
        <v>0</v>
      </c>
      <c r="BI386" s="212">
        <f>IF(N386="nulová",J386,0)</f>
        <v>0</v>
      </c>
      <c r="BJ386" s="18" t="s">
        <v>79</v>
      </c>
      <c r="BK386" s="212">
        <f>ROUND(I386*H386,2)</f>
        <v>0</v>
      </c>
      <c r="BL386" s="18" t="s">
        <v>120</v>
      </c>
      <c r="BM386" s="211" t="s">
        <v>497</v>
      </c>
    </row>
    <row r="387" s="2" customFormat="1">
      <c r="A387" s="39"/>
      <c r="B387" s="40"/>
      <c r="C387" s="41"/>
      <c r="D387" s="218" t="s">
        <v>124</v>
      </c>
      <c r="E387" s="41"/>
      <c r="F387" s="219" t="s">
        <v>125</v>
      </c>
      <c r="G387" s="41"/>
      <c r="H387" s="41"/>
      <c r="I387" s="215"/>
      <c r="J387" s="41"/>
      <c r="K387" s="41"/>
      <c r="L387" s="45"/>
      <c r="M387" s="216"/>
      <c r="N387" s="217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124</v>
      </c>
      <c r="AU387" s="18" t="s">
        <v>81</v>
      </c>
    </row>
    <row r="388" s="13" customFormat="1">
      <c r="A388" s="13"/>
      <c r="B388" s="220"/>
      <c r="C388" s="221"/>
      <c r="D388" s="218" t="s">
        <v>126</v>
      </c>
      <c r="E388" s="222" t="s">
        <v>20</v>
      </c>
      <c r="F388" s="223" t="s">
        <v>498</v>
      </c>
      <c r="G388" s="221"/>
      <c r="H388" s="224">
        <v>148</v>
      </c>
      <c r="I388" s="225"/>
      <c r="J388" s="221"/>
      <c r="K388" s="221"/>
      <c r="L388" s="226"/>
      <c r="M388" s="227"/>
      <c r="N388" s="228"/>
      <c r="O388" s="228"/>
      <c r="P388" s="228"/>
      <c r="Q388" s="228"/>
      <c r="R388" s="228"/>
      <c r="S388" s="228"/>
      <c r="T388" s="22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0" t="s">
        <v>126</v>
      </c>
      <c r="AU388" s="230" t="s">
        <v>81</v>
      </c>
      <c r="AV388" s="13" t="s">
        <v>81</v>
      </c>
      <c r="AW388" s="13" t="s">
        <v>32</v>
      </c>
      <c r="AX388" s="13" t="s">
        <v>79</v>
      </c>
      <c r="AY388" s="230" t="s">
        <v>113</v>
      </c>
    </row>
    <row r="389" s="12" customFormat="1" ht="22.8" customHeight="1">
      <c r="A389" s="12"/>
      <c r="B389" s="185"/>
      <c r="C389" s="186"/>
      <c r="D389" s="187" t="s">
        <v>70</v>
      </c>
      <c r="E389" s="199" t="s">
        <v>166</v>
      </c>
      <c r="F389" s="199" t="s">
        <v>499</v>
      </c>
      <c r="G389" s="186"/>
      <c r="H389" s="186"/>
      <c r="I389" s="189"/>
      <c r="J389" s="200">
        <f>BK389</f>
        <v>0</v>
      </c>
      <c r="K389" s="186"/>
      <c r="L389" s="191"/>
      <c r="M389" s="192"/>
      <c r="N389" s="193"/>
      <c r="O389" s="193"/>
      <c r="P389" s="194">
        <f>SUM(P390:P421)</f>
        <v>0</v>
      </c>
      <c r="Q389" s="193"/>
      <c r="R389" s="194">
        <f>SUM(R390:R421)</f>
        <v>224.37082450875002</v>
      </c>
      <c r="S389" s="193"/>
      <c r="T389" s="195">
        <f>SUM(T390:T421)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196" t="s">
        <v>79</v>
      </c>
      <c r="AT389" s="197" t="s">
        <v>70</v>
      </c>
      <c r="AU389" s="197" t="s">
        <v>79</v>
      </c>
      <c r="AY389" s="196" t="s">
        <v>113</v>
      </c>
      <c r="BK389" s="198">
        <f>SUM(BK390:BK421)</f>
        <v>0</v>
      </c>
    </row>
    <row r="390" s="2" customFormat="1" ht="24.15" customHeight="1">
      <c r="A390" s="39"/>
      <c r="B390" s="40"/>
      <c r="C390" s="201" t="s">
        <v>500</v>
      </c>
      <c r="D390" s="201" t="s">
        <v>115</v>
      </c>
      <c r="E390" s="202" t="s">
        <v>501</v>
      </c>
      <c r="F390" s="203" t="s">
        <v>502</v>
      </c>
      <c r="G390" s="204" t="s">
        <v>153</v>
      </c>
      <c r="H390" s="205">
        <v>847.5</v>
      </c>
      <c r="I390" s="206"/>
      <c r="J390" s="205">
        <f>ROUND(I390*H390,2)</f>
        <v>0</v>
      </c>
      <c r="K390" s="203" t="s">
        <v>119</v>
      </c>
      <c r="L390" s="45"/>
      <c r="M390" s="207" t="s">
        <v>20</v>
      </c>
      <c r="N390" s="208" t="s">
        <v>42</v>
      </c>
      <c r="O390" s="85"/>
      <c r="P390" s="209">
        <f>O390*H390</f>
        <v>0</v>
      </c>
      <c r="Q390" s="209">
        <v>0.016412400099999998</v>
      </c>
      <c r="R390" s="209">
        <f>Q390*H390</f>
        <v>13.909509084749999</v>
      </c>
      <c r="S390" s="209">
        <v>0</v>
      </c>
      <c r="T390" s="21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1" t="s">
        <v>120</v>
      </c>
      <c r="AT390" s="211" t="s">
        <v>115</v>
      </c>
      <c r="AU390" s="211" t="s">
        <v>81</v>
      </c>
      <c r="AY390" s="18" t="s">
        <v>113</v>
      </c>
      <c r="BE390" s="212">
        <f>IF(N390="základní",J390,0)</f>
        <v>0</v>
      </c>
      <c r="BF390" s="212">
        <f>IF(N390="snížená",J390,0)</f>
        <v>0</v>
      </c>
      <c r="BG390" s="212">
        <f>IF(N390="zákl. přenesená",J390,0)</f>
        <v>0</v>
      </c>
      <c r="BH390" s="212">
        <f>IF(N390="sníž. přenesená",J390,0)</f>
        <v>0</v>
      </c>
      <c r="BI390" s="212">
        <f>IF(N390="nulová",J390,0)</f>
        <v>0</v>
      </c>
      <c r="BJ390" s="18" t="s">
        <v>79</v>
      </c>
      <c r="BK390" s="212">
        <f>ROUND(I390*H390,2)</f>
        <v>0</v>
      </c>
      <c r="BL390" s="18" t="s">
        <v>120</v>
      </c>
      <c r="BM390" s="211" t="s">
        <v>503</v>
      </c>
    </row>
    <row r="391" s="2" customFormat="1">
      <c r="A391" s="39"/>
      <c r="B391" s="40"/>
      <c r="C391" s="41"/>
      <c r="D391" s="213" t="s">
        <v>122</v>
      </c>
      <c r="E391" s="41"/>
      <c r="F391" s="214" t="s">
        <v>504</v>
      </c>
      <c r="G391" s="41"/>
      <c r="H391" s="41"/>
      <c r="I391" s="215"/>
      <c r="J391" s="41"/>
      <c r="K391" s="41"/>
      <c r="L391" s="45"/>
      <c r="M391" s="216"/>
      <c r="N391" s="217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122</v>
      </c>
      <c r="AU391" s="18" t="s">
        <v>81</v>
      </c>
    </row>
    <row r="392" s="2" customFormat="1">
      <c r="A392" s="39"/>
      <c r="B392" s="40"/>
      <c r="C392" s="41"/>
      <c r="D392" s="218" t="s">
        <v>124</v>
      </c>
      <c r="E392" s="41"/>
      <c r="F392" s="219" t="s">
        <v>156</v>
      </c>
      <c r="G392" s="41"/>
      <c r="H392" s="41"/>
      <c r="I392" s="215"/>
      <c r="J392" s="41"/>
      <c r="K392" s="41"/>
      <c r="L392" s="45"/>
      <c r="M392" s="216"/>
      <c r="N392" s="217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124</v>
      </c>
      <c r="AU392" s="18" t="s">
        <v>81</v>
      </c>
    </row>
    <row r="393" s="2" customFormat="1" ht="24.15" customHeight="1">
      <c r="A393" s="39"/>
      <c r="B393" s="40"/>
      <c r="C393" s="201" t="s">
        <v>505</v>
      </c>
      <c r="D393" s="201" t="s">
        <v>115</v>
      </c>
      <c r="E393" s="202" t="s">
        <v>506</v>
      </c>
      <c r="F393" s="203" t="s">
        <v>507</v>
      </c>
      <c r="G393" s="204" t="s">
        <v>437</v>
      </c>
      <c r="H393" s="205">
        <v>8</v>
      </c>
      <c r="I393" s="206"/>
      <c r="J393" s="205">
        <f>ROUND(I393*H393,2)</f>
        <v>0</v>
      </c>
      <c r="K393" s="203" t="s">
        <v>119</v>
      </c>
      <c r="L393" s="45"/>
      <c r="M393" s="207" t="s">
        <v>20</v>
      </c>
      <c r="N393" s="208" t="s">
        <v>42</v>
      </c>
      <c r="O393" s="85"/>
      <c r="P393" s="209">
        <f>O393*H393</f>
        <v>0</v>
      </c>
      <c r="Q393" s="209">
        <v>2.2500000000000001E-05</v>
      </c>
      <c r="R393" s="209">
        <f>Q393*H393</f>
        <v>0.00018000000000000001</v>
      </c>
      <c r="S393" s="209">
        <v>0</v>
      </c>
      <c r="T393" s="21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1" t="s">
        <v>120</v>
      </c>
      <c r="AT393" s="211" t="s">
        <v>115</v>
      </c>
      <c r="AU393" s="211" t="s">
        <v>81</v>
      </c>
      <c r="AY393" s="18" t="s">
        <v>113</v>
      </c>
      <c r="BE393" s="212">
        <f>IF(N393="základní",J393,0)</f>
        <v>0</v>
      </c>
      <c r="BF393" s="212">
        <f>IF(N393="snížená",J393,0)</f>
        <v>0</v>
      </c>
      <c r="BG393" s="212">
        <f>IF(N393="zákl. přenesená",J393,0)</f>
        <v>0</v>
      </c>
      <c r="BH393" s="212">
        <f>IF(N393="sníž. přenesená",J393,0)</f>
        <v>0</v>
      </c>
      <c r="BI393" s="212">
        <f>IF(N393="nulová",J393,0)</f>
        <v>0</v>
      </c>
      <c r="BJ393" s="18" t="s">
        <v>79</v>
      </c>
      <c r="BK393" s="212">
        <f>ROUND(I393*H393,2)</f>
        <v>0</v>
      </c>
      <c r="BL393" s="18" t="s">
        <v>120</v>
      </c>
      <c r="BM393" s="211" t="s">
        <v>508</v>
      </c>
    </row>
    <row r="394" s="2" customFormat="1">
      <c r="A394" s="39"/>
      <c r="B394" s="40"/>
      <c r="C394" s="41"/>
      <c r="D394" s="213" t="s">
        <v>122</v>
      </c>
      <c r="E394" s="41"/>
      <c r="F394" s="214" t="s">
        <v>509</v>
      </c>
      <c r="G394" s="41"/>
      <c r="H394" s="41"/>
      <c r="I394" s="215"/>
      <c r="J394" s="41"/>
      <c r="K394" s="41"/>
      <c r="L394" s="45"/>
      <c r="M394" s="216"/>
      <c r="N394" s="217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122</v>
      </c>
      <c r="AU394" s="18" t="s">
        <v>81</v>
      </c>
    </row>
    <row r="395" s="2" customFormat="1">
      <c r="A395" s="39"/>
      <c r="B395" s="40"/>
      <c r="C395" s="41"/>
      <c r="D395" s="218" t="s">
        <v>124</v>
      </c>
      <c r="E395" s="41"/>
      <c r="F395" s="219" t="s">
        <v>125</v>
      </c>
      <c r="G395" s="41"/>
      <c r="H395" s="41"/>
      <c r="I395" s="215"/>
      <c r="J395" s="41"/>
      <c r="K395" s="41"/>
      <c r="L395" s="45"/>
      <c r="M395" s="216"/>
      <c r="N395" s="217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124</v>
      </c>
      <c r="AU395" s="18" t="s">
        <v>81</v>
      </c>
    </row>
    <row r="396" s="2" customFormat="1" ht="16.5" customHeight="1">
      <c r="A396" s="39"/>
      <c r="B396" s="40"/>
      <c r="C396" s="252" t="s">
        <v>510</v>
      </c>
      <c r="D396" s="252" t="s">
        <v>397</v>
      </c>
      <c r="E396" s="253" t="s">
        <v>511</v>
      </c>
      <c r="F396" s="254" t="s">
        <v>512</v>
      </c>
      <c r="G396" s="255" t="s">
        <v>437</v>
      </c>
      <c r="H396" s="256">
        <v>8</v>
      </c>
      <c r="I396" s="257"/>
      <c r="J396" s="256">
        <f>ROUND(I396*H396,2)</f>
        <v>0</v>
      </c>
      <c r="K396" s="254" t="s">
        <v>119</v>
      </c>
      <c r="L396" s="258"/>
      <c r="M396" s="259" t="s">
        <v>20</v>
      </c>
      <c r="N396" s="260" t="s">
        <v>42</v>
      </c>
      <c r="O396" s="85"/>
      <c r="P396" s="209">
        <f>O396*H396</f>
        <v>0</v>
      </c>
      <c r="Q396" s="209">
        <v>0.0073000000000000001</v>
      </c>
      <c r="R396" s="209">
        <f>Q396*H396</f>
        <v>0.058400000000000001</v>
      </c>
      <c r="S396" s="209">
        <v>0</v>
      </c>
      <c r="T396" s="21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1" t="s">
        <v>166</v>
      </c>
      <c r="AT396" s="211" t="s">
        <v>397</v>
      </c>
      <c r="AU396" s="211" t="s">
        <v>81</v>
      </c>
      <c r="AY396" s="18" t="s">
        <v>113</v>
      </c>
      <c r="BE396" s="212">
        <f>IF(N396="základní",J396,0)</f>
        <v>0</v>
      </c>
      <c r="BF396" s="212">
        <f>IF(N396="snížená",J396,0)</f>
        <v>0</v>
      </c>
      <c r="BG396" s="212">
        <f>IF(N396="zákl. přenesená",J396,0)</f>
        <v>0</v>
      </c>
      <c r="BH396" s="212">
        <f>IF(N396="sníž. přenesená",J396,0)</f>
        <v>0</v>
      </c>
      <c r="BI396" s="212">
        <f>IF(N396="nulová",J396,0)</f>
        <v>0</v>
      </c>
      <c r="BJ396" s="18" t="s">
        <v>79</v>
      </c>
      <c r="BK396" s="212">
        <f>ROUND(I396*H396,2)</f>
        <v>0</v>
      </c>
      <c r="BL396" s="18" t="s">
        <v>120</v>
      </c>
      <c r="BM396" s="211" t="s">
        <v>513</v>
      </c>
    </row>
    <row r="397" s="2" customFormat="1">
      <c r="A397" s="39"/>
      <c r="B397" s="40"/>
      <c r="C397" s="41"/>
      <c r="D397" s="218" t="s">
        <v>124</v>
      </c>
      <c r="E397" s="41"/>
      <c r="F397" s="219" t="s">
        <v>514</v>
      </c>
      <c r="G397" s="41"/>
      <c r="H397" s="41"/>
      <c r="I397" s="215"/>
      <c r="J397" s="41"/>
      <c r="K397" s="41"/>
      <c r="L397" s="45"/>
      <c r="M397" s="216"/>
      <c r="N397" s="217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124</v>
      </c>
      <c r="AU397" s="18" t="s">
        <v>81</v>
      </c>
    </row>
    <row r="398" s="2" customFormat="1" ht="24.15" customHeight="1">
      <c r="A398" s="39"/>
      <c r="B398" s="40"/>
      <c r="C398" s="201" t="s">
        <v>515</v>
      </c>
      <c r="D398" s="201" t="s">
        <v>115</v>
      </c>
      <c r="E398" s="202" t="s">
        <v>516</v>
      </c>
      <c r="F398" s="203" t="s">
        <v>517</v>
      </c>
      <c r="G398" s="204" t="s">
        <v>437</v>
      </c>
      <c r="H398" s="205">
        <v>46</v>
      </c>
      <c r="I398" s="206"/>
      <c r="J398" s="205">
        <f>ROUND(I398*H398,2)</f>
        <v>0</v>
      </c>
      <c r="K398" s="203" t="s">
        <v>119</v>
      </c>
      <c r="L398" s="45"/>
      <c r="M398" s="207" t="s">
        <v>20</v>
      </c>
      <c r="N398" s="208" t="s">
        <v>42</v>
      </c>
      <c r="O398" s="85"/>
      <c r="P398" s="209">
        <f>O398*H398</f>
        <v>0</v>
      </c>
      <c r="Q398" s="209">
        <v>2.1167649439999998</v>
      </c>
      <c r="R398" s="209">
        <f>Q398*H398</f>
        <v>97.371187423999999</v>
      </c>
      <c r="S398" s="209">
        <v>0</v>
      </c>
      <c r="T398" s="210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1" t="s">
        <v>120</v>
      </c>
      <c r="AT398" s="211" t="s">
        <v>115</v>
      </c>
      <c r="AU398" s="211" t="s">
        <v>81</v>
      </c>
      <c r="AY398" s="18" t="s">
        <v>113</v>
      </c>
      <c r="BE398" s="212">
        <f>IF(N398="základní",J398,0)</f>
        <v>0</v>
      </c>
      <c r="BF398" s="212">
        <f>IF(N398="snížená",J398,0)</f>
        <v>0</v>
      </c>
      <c r="BG398" s="212">
        <f>IF(N398="zákl. přenesená",J398,0)</f>
        <v>0</v>
      </c>
      <c r="BH398" s="212">
        <f>IF(N398="sníž. přenesená",J398,0)</f>
        <v>0</v>
      </c>
      <c r="BI398" s="212">
        <f>IF(N398="nulová",J398,0)</f>
        <v>0</v>
      </c>
      <c r="BJ398" s="18" t="s">
        <v>79</v>
      </c>
      <c r="BK398" s="212">
        <f>ROUND(I398*H398,2)</f>
        <v>0</v>
      </c>
      <c r="BL398" s="18" t="s">
        <v>120</v>
      </c>
      <c r="BM398" s="211" t="s">
        <v>518</v>
      </c>
    </row>
    <row r="399" s="2" customFormat="1">
      <c r="A399" s="39"/>
      <c r="B399" s="40"/>
      <c r="C399" s="41"/>
      <c r="D399" s="213" t="s">
        <v>122</v>
      </c>
      <c r="E399" s="41"/>
      <c r="F399" s="214" t="s">
        <v>519</v>
      </c>
      <c r="G399" s="41"/>
      <c r="H399" s="41"/>
      <c r="I399" s="215"/>
      <c r="J399" s="41"/>
      <c r="K399" s="41"/>
      <c r="L399" s="45"/>
      <c r="M399" s="216"/>
      <c r="N399" s="217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122</v>
      </c>
      <c r="AU399" s="18" t="s">
        <v>81</v>
      </c>
    </row>
    <row r="400" s="2" customFormat="1">
      <c r="A400" s="39"/>
      <c r="B400" s="40"/>
      <c r="C400" s="41"/>
      <c r="D400" s="218" t="s">
        <v>124</v>
      </c>
      <c r="E400" s="41"/>
      <c r="F400" s="219" t="s">
        <v>520</v>
      </c>
      <c r="G400" s="41"/>
      <c r="H400" s="41"/>
      <c r="I400" s="215"/>
      <c r="J400" s="41"/>
      <c r="K400" s="41"/>
      <c r="L400" s="45"/>
      <c r="M400" s="216"/>
      <c r="N400" s="217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124</v>
      </c>
      <c r="AU400" s="18" t="s">
        <v>81</v>
      </c>
    </row>
    <row r="401" s="2" customFormat="1" ht="16.5" customHeight="1">
      <c r="A401" s="39"/>
      <c r="B401" s="40"/>
      <c r="C401" s="252" t="s">
        <v>521</v>
      </c>
      <c r="D401" s="252" t="s">
        <v>397</v>
      </c>
      <c r="E401" s="253" t="s">
        <v>522</v>
      </c>
      <c r="F401" s="254" t="s">
        <v>523</v>
      </c>
      <c r="G401" s="255" t="s">
        <v>437</v>
      </c>
      <c r="H401" s="256">
        <v>16</v>
      </c>
      <c r="I401" s="257"/>
      <c r="J401" s="256">
        <f>ROUND(I401*H401,2)</f>
        <v>0</v>
      </c>
      <c r="K401" s="254" t="s">
        <v>119</v>
      </c>
      <c r="L401" s="258"/>
      <c r="M401" s="259" t="s">
        <v>20</v>
      </c>
      <c r="N401" s="260" t="s">
        <v>42</v>
      </c>
      <c r="O401" s="85"/>
      <c r="P401" s="209">
        <f>O401*H401</f>
        <v>0</v>
      </c>
      <c r="Q401" s="209">
        <v>0.58499999999999996</v>
      </c>
      <c r="R401" s="209">
        <f>Q401*H401</f>
        <v>9.3599999999999994</v>
      </c>
      <c r="S401" s="209">
        <v>0</v>
      </c>
      <c r="T401" s="21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1" t="s">
        <v>166</v>
      </c>
      <c r="AT401" s="211" t="s">
        <v>397</v>
      </c>
      <c r="AU401" s="211" t="s">
        <v>81</v>
      </c>
      <c r="AY401" s="18" t="s">
        <v>113</v>
      </c>
      <c r="BE401" s="212">
        <f>IF(N401="základní",J401,0)</f>
        <v>0</v>
      </c>
      <c r="BF401" s="212">
        <f>IF(N401="snížená",J401,0)</f>
        <v>0</v>
      </c>
      <c r="BG401" s="212">
        <f>IF(N401="zákl. přenesená",J401,0)</f>
        <v>0</v>
      </c>
      <c r="BH401" s="212">
        <f>IF(N401="sníž. přenesená",J401,0)</f>
        <v>0</v>
      </c>
      <c r="BI401" s="212">
        <f>IF(N401="nulová",J401,0)</f>
        <v>0</v>
      </c>
      <c r="BJ401" s="18" t="s">
        <v>79</v>
      </c>
      <c r="BK401" s="212">
        <f>ROUND(I401*H401,2)</f>
        <v>0</v>
      </c>
      <c r="BL401" s="18" t="s">
        <v>120</v>
      </c>
      <c r="BM401" s="211" t="s">
        <v>524</v>
      </c>
    </row>
    <row r="402" s="2" customFormat="1">
      <c r="A402" s="39"/>
      <c r="B402" s="40"/>
      <c r="C402" s="41"/>
      <c r="D402" s="218" t="s">
        <v>124</v>
      </c>
      <c r="E402" s="41"/>
      <c r="F402" s="219" t="s">
        <v>525</v>
      </c>
      <c r="G402" s="41"/>
      <c r="H402" s="41"/>
      <c r="I402" s="215"/>
      <c r="J402" s="41"/>
      <c r="K402" s="41"/>
      <c r="L402" s="45"/>
      <c r="M402" s="216"/>
      <c r="N402" s="217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124</v>
      </c>
      <c r="AU402" s="18" t="s">
        <v>81</v>
      </c>
    </row>
    <row r="403" s="2" customFormat="1" ht="16.5" customHeight="1">
      <c r="A403" s="39"/>
      <c r="B403" s="40"/>
      <c r="C403" s="252" t="s">
        <v>526</v>
      </c>
      <c r="D403" s="252" t="s">
        <v>397</v>
      </c>
      <c r="E403" s="253" t="s">
        <v>527</v>
      </c>
      <c r="F403" s="254" t="s">
        <v>528</v>
      </c>
      <c r="G403" s="255" t="s">
        <v>437</v>
      </c>
      <c r="H403" s="256">
        <v>30</v>
      </c>
      <c r="I403" s="257"/>
      <c r="J403" s="256">
        <f>ROUND(I403*H403,2)</f>
        <v>0</v>
      </c>
      <c r="K403" s="254" t="s">
        <v>119</v>
      </c>
      <c r="L403" s="258"/>
      <c r="M403" s="259" t="s">
        <v>20</v>
      </c>
      <c r="N403" s="260" t="s">
        <v>42</v>
      </c>
      <c r="O403" s="85"/>
      <c r="P403" s="209">
        <f>O403*H403</f>
        <v>0</v>
      </c>
      <c r="Q403" s="209">
        <v>0.44900000000000001</v>
      </c>
      <c r="R403" s="209">
        <f>Q403*H403</f>
        <v>13.470000000000001</v>
      </c>
      <c r="S403" s="209">
        <v>0</v>
      </c>
      <c r="T403" s="21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1" t="s">
        <v>166</v>
      </c>
      <c r="AT403" s="211" t="s">
        <v>397</v>
      </c>
      <c r="AU403" s="211" t="s">
        <v>81</v>
      </c>
      <c r="AY403" s="18" t="s">
        <v>113</v>
      </c>
      <c r="BE403" s="212">
        <f>IF(N403="základní",J403,0)</f>
        <v>0</v>
      </c>
      <c r="BF403" s="212">
        <f>IF(N403="snížená",J403,0)</f>
        <v>0</v>
      </c>
      <c r="BG403" s="212">
        <f>IF(N403="zákl. přenesená",J403,0)</f>
        <v>0</v>
      </c>
      <c r="BH403" s="212">
        <f>IF(N403="sníž. přenesená",J403,0)</f>
        <v>0</v>
      </c>
      <c r="BI403" s="212">
        <f>IF(N403="nulová",J403,0)</f>
        <v>0</v>
      </c>
      <c r="BJ403" s="18" t="s">
        <v>79</v>
      </c>
      <c r="BK403" s="212">
        <f>ROUND(I403*H403,2)</f>
        <v>0</v>
      </c>
      <c r="BL403" s="18" t="s">
        <v>120</v>
      </c>
      <c r="BM403" s="211" t="s">
        <v>529</v>
      </c>
    </row>
    <row r="404" s="2" customFormat="1">
      <c r="A404" s="39"/>
      <c r="B404" s="40"/>
      <c r="C404" s="41"/>
      <c r="D404" s="218" t="s">
        <v>124</v>
      </c>
      <c r="E404" s="41"/>
      <c r="F404" s="219" t="s">
        <v>525</v>
      </c>
      <c r="G404" s="41"/>
      <c r="H404" s="41"/>
      <c r="I404" s="215"/>
      <c r="J404" s="41"/>
      <c r="K404" s="41"/>
      <c r="L404" s="45"/>
      <c r="M404" s="216"/>
      <c r="N404" s="217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124</v>
      </c>
      <c r="AU404" s="18" t="s">
        <v>81</v>
      </c>
    </row>
    <row r="405" s="2" customFormat="1" ht="16.5" customHeight="1">
      <c r="A405" s="39"/>
      <c r="B405" s="40"/>
      <c r="C405" s="252" t="s">
        <v>530</v>
      </c>
      <c r="D405" s="252" t="s">
        <v>397</v>
      </c>
      <c r="E405" s="253" t="s">
        <v>531</v>
      </c>
      <c r="F405" s="254" t="s">
        <v>532</v>
      </c>
      <c r="G405" s="255" t="s">
        <v>437</v>
      </c>
      <c r="H405" s="256">
        <v>17</v>
      </c>
      <c r="I405" s="257"/>
      <c r="J405" s="256">
        <f>ROUND(I405*H405,2)</f>
        <v>0</v>
      </c>
      <c r="K405" s="254" t="s">
        <v>119</v>
      </c>
      <c r="L405" s="258"/>
      <c r="M405" s="259" t="s">
        <v>20</v>
      </c>
      <c r="N405" s="260" t="s">
        <v>42</v>
      </c>
      <c r="O405" s="85"/>
      <c r="P405" s="209">
        <f>O405*H405</f>
        <v>0</v>
      </c>
      <c r="Q405" s="209">
        <v>0.26200000000000001</v>
      </c>
      <c r="R405" s="209">
        <f>Q405*H405</f>
        <v>4.4540000000000006</v>
      </c>
      <c r="S405" s="209">
        <v>0</v>
      </c>
      <c r="T405" s="21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1" t="s">
        <v>166</v>
      </c>
      <c r="AT405" s="211" t="s">
        <v>397</v>
      </c>
      <c r="AU405" s="211" t="s">
        <v>81</v>
      </c>
      <c r="AY405" s="18" t="s">
        <v>113</v>
      </c>
      <c r="BE405" s="212">
        <f>IF(N405="základní",J405,0)</f>
        <v>0</v>
      </c>
      <c r="BF405" s="212">
        <f>IF(N405="snížená",J405,0)</f>
        <v>0</v>
      </c>
      <c r="BG405" s="212">
        <f>IF(N405="zákl. přenesená",J405,0)</f>
        <v>0</v>
      </c>
      <c r="BH405" s="212">
        <f>IF(N405="sníž. přenesená",J405,0)</f>
        <v>0</v>
      </c>
      <c r="BI405" s="212">
        <f>IF(N405="nulová",J405,0)</f>
        <v>0</v>
      </c>
      <c r="BJ405" s="18" t="s">
        <v>79</v>
      </c>
      <c r="BK405" s="212">
        <f>ROUND(I405*H405,2)</f>
        <v>0</v>
      </c>
      <c r="BL405" s="18" t="s">
        <v>120</v>
      </c>
      <c r="BM405" s="211" t="s">
        <v>533</v>
      </c>
    </row>
    <row r="406" s="2" customFormat="1">
      <c r="A406" s="39"/>
      <c r="B406" s="40"/>
      <c r="C406" s="41"/>
      <c r="D406" s="218" t="s">
        <v>124</v>
      </c>
      <c r="E406" s="41"/>
      <c r="F406" s="219" t="s">
        <v>525</v>
      </c>
      <c r="G406" s="41"/>
      <c r="H406" s="41"/>
      <c r="I406" s="215"/>
      <c r="J406" s="41"/>
      <c r="K406" s="41"/>
      <c r="L406" s="45"/>
      <c r="M406" s="216"/>
      <c r="N406" s="217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124</v>
      </c>
      <c r="AU406" s="18" t="s">
        <v>81</v>
      </c>
    </row>
    <row r="407" s="2" customFormat="1" ht="16.5" customHeight="1">
      <c r="A407" s="39"/>
      <c r="B407" s="40"/>
      <c r="C407" s="252" t="s">
        <v>534</v>
      </c>
      <c r="D407" s="252" t="s">
        <v>397</v>
      </c>
      <c r="E407" s="253" t="s">
        <v>535</v>
      </c>
      <c r="F407" s="254" t="s">
        <v>536</v>
      </c>
      <c r="G407" s="255" t="s">
        <v>437</v>
      </c>
      <c r="H407" s="256">
        <v>17</v>
      </c>
      <c r="I407" s="257"/>
      <c r="J407" s="256">
        <f>ROUND(I407*H407,2)</f>
        <v>0</v>
      </c>
      <c r="K407" s="254" t="s">
        <v>119</v>
      </c>
      <c r="L407" s="258"/>
      <c r="M407" s="259" t="s">
        <v>20</v>
      </c>
      <c r="N407" s="260" t="s">
        <v>42</v>
      </c>
      <c r="O407" s="85"/>
      <c r="P407" s="209">
        <f>O407*H407</f>
        <v>0</v>
      </c>
      <c r="Q407" s="209">
        <v>0.002</v>
      </c>
      <c r="R407" s="209">
        <f>Q407*H407</f>
        <v>0.034000000000000002</v>
      </c>
      <c r="S407" s="209">
        <v>0</v>
      </c>
      <c r="T407" s="210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1" t="s">
        <v>166</v>
      </c>
      <c r="AT407" s="211" t="s">
        <v>397</v>
      </c>
      <c r="AU407" s="211" t="s">
        <v>81</v>
      </c>
      <c r="AY407" s="18" t="s">
        <v>113</v>
      </c>
      <c r="BE407" s="212">
        <f>IF(N407="základní",J407,0)</f>
        <v>0</v>
      </c>
      <c r="BF407" s="212">
        <f>IF(N407="snížená",J407,0)</f>
        <v>0</v>
      </c>
      <c r="BG407" s="212">
        <f>IF(N407="zákl. přenesená",J407,0)</f>
        <v>0</v>
      </c>
      <c r="BH407" s="212">
        <f>IF(N407="sníž. přenesená",J407,0)</f>
        <v>0</v>
      </c>
      <c r="BI407" s="212">
        <f>IF(N407="nulová",J407,0)</f>
        <v>0</v>
      </c>
      <c r="BJ407" s="18" t="s">
        <v>79</v>
      </c>
      <c r="BK407" s="212">
        <f>ROUND(I407*H407,2)</f>
        <v>0</v>
      </c>
      <c r="BL407" s="18" t="s">
        <v>120</v>
      </c>
      <c r="BM407" s="211" t="s">
        <v>537</v>
      </c>
    </row>
    <row r="408" s="2" customFormat="1">
      <c r="A408" s="39"/>
      <c r="B408" s="40"/>
      <c r="C408" s="41"/>
      <c r="D408" s="218" t="s">
        <v>124</v>
      </c>
      <c r="E408" s="41"/>
      <c r="F408" s="219" t="s">
        <v>525</v>
      </c>
      <c r="G408" s="41"/>
      <c r="H408" s="41"/>
      <c r="I408" s="215"/>
      <c r="J408" s="41"/>
      <c r="K408" s="41"/>
      <c r="L408" s="45"/>
      <c r="M408" s="216"/>
      <c r="N408" s="217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124</v>
      </c>
      <c r="AU408" s="18" t="s">
        <v>81</v>
      </c>
    </row>
    <row r="409" s="2" customFormat="1" ht="16.5" customHeight="1">
      <c r="A409" s="39"/>
      <c r="B409" s="40"/>
      <c r="C409" s="252" t="s">
        <v>538</v>
      </c>
      <c r="D409" s="252" t="s">
        <v>397</v>
      </c>
      <c r="E409" s="253" t="s">
        <v>539</v>
      </c>
      <c r="F409" s="254" t="s">
        <v>540</v>
      </c>
      <c r="G409" s="255" t="s">
        <v>437</v>
      </c>
      <c r="H409" s="256">
        <v>46</v>
      </c>
      <c r="I409" s="257"/>
      <c r="J409" s="256">
        <f>ROUND(I409*H409,2)</f>
        <v>0</v>
      </c>
      <c r="K409" s="254" t="s">
        <v>119</v>
      </c>
      <c r="L409" s="258"/>
      <c r="M409" s="259" t="s">
        <v>20</v>
      </c>
      <c r="N409" s="260" t="s">
        <v>42</v>
      </c>
      <c r="O409" s="85"/>
      <c r="P409" s="209">
        <f>O409*H409</f>
        <v>0</v>
      </c>
      <c r="Q409" s="209">
        <v>1.45</v>
      </c>
      <c r="R409" s="209">
        <f>Q409*H409</f>
        <v>66.700000000000003</v>
      </c>
      <c r="S409" s="209">
        <v>0</v>
      </c>
      <c r="T409" s="21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1" t="s">
        <v>166</v>
      </c>
      <c r="AT409" s="211" t="s">
        <v>397</v>
      </c>
      <c r="AU409" s="211" t="s">
        <v>81</v>
      </c>
      <c r="AY409" s="18" t="s">
        <v>113</v>
      </c>
      <c r="BE409" s="212">
        <f>IF(N409="základní",J409,0)</f>
        <v>0</v>
      </c>
      <c r="BF409" s="212">
        <f>IF(N409="snížená",J409,0)</f>
        <v>0</v>
      </c>
      <c r="BG409" s="212">
        <f>IF(N409="zákl. přenesená",J409,0)</f>
        <v>0</v>
      </c>
      <c r="BH409" s="212">
        <f>IF(N409="sníž. přenesená",J409,0)</f>
        <v>0</v>
      </c>
      <c r="BI409" s="212">
        <f>IF(N409="nulová",J409,0)</f>
        <v>0</v>
      </c>
      <c r="BJ409" s="18" t="s">
        <v>79</v>
      </c>
      <c r="BK409" s="212">
        <f>ROUND(I409*H409,2)</f>
        <v>0</v>
      </c>
      <c r="BL409" s="18" t="s">
        <v>120</v>
      </c>
      <c r="BM409" s="211" t="s">
        <v>541</v>
      </c>
    </row>
    <row r="410" s="2" customFormat="1">
      <c r="A410" s="39"/>
      <c r="B410" s="40"/>
      <c r="C410" s="41"/>
      <c r="D410" s="218" t="s">
        <v>124</v>
      </c>
      <c r="E410" s="41"/>
      <c r="F410" s="219" t="s">
        <v>525</v>
      </c>
      <c r="G410" s="41"/>
      <c r="H410" s="41"/>
      <c r="I410" s="215"/>
      <c r="J410" s="41"/>
      <c r="K410" s="41"/>
      <c r="L410" s="45"/>
      <c r="M410" s="216"/>
      <c r="N410" s="217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124</v>
      </c>
      <c r="AU410" s="18" t="s">
        <v>81</v>
      </c>
    </row>
    <row r="411" s="2" customFormat="1" ht="16.5" customHeight="1">
      <c r="A411" s="39"/>
      <c r="B411" s="40"/>
      <c r="C411" s="201" t="s">
        <v>542</v>
      </c>
      <c r="D411" s="201" t="s">
        <v>115</v>
      </c>
      <c r="E411" s="202" t="s">
        <v>543</v>
      </c>
      <c r="F411" s="203" t="s">
        <v>544</v>
      </c>
      <c r="G411" s="204" t="s">
        <v>437</v>
      </c>
      <c r="H411" s="205">
        <v>46</v>
      </c>
      <c r="I411" s="206"/>
      <c r="J411" s="205">
        <f>ROUND(I411*H411,2)</f>
        <v>0</v>
      </c>
      <c r="K411" s="203" t="s">
        <v>119</v>
      </c>
      <c r="L411" s="45"/>
      <c r="M411" s="207" t="s">
        <v>20</v>
      </c>
      <c r="N411" s="208" t="s">
        <v>42</v>
      </c>
      <c r="O411" s="85"/>
      <c r="P411" s="209">
        <f>O411*H411</f>
        <v>0</v>
      </c>
      <c r="Q411" s="209">
        <v>0.217338</v>
      </c>
      <c r="R411" s="209">
        <f>Q411*H411</f>
        <v>9.9975480000000001</v>
      </c>
      <c r="S411" s="209">
        <v>0</v>
      </c>
      <c r="T411" s="210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1" t="s">
        <v>120</v>
      </c>
      <c r="AT411" s="211" t="s">
        <v>115</v>
      </c>
      <c r="AU411" s="211" t="s">
        <v>81</v>
      </c>
      <c r="AY411" s="18" t="s">
        <v>113</v>
      </c>
      <c r="BE411" s="212">
        <f>IF(N411="základní",J411,0)</f>
        <v>0</v>
      </c>
      <c r="BF411" s="212">
        <f>IF(N411="snížená",J411,0)</f>
        <v>0</v>
      </c>
      <c r="BG411" s="212">
        <f>IF(N411="zákl. přenesená",J411,0)</f>
        <v>0</v>
      </c>
      <c r="BH411" s="212">
        <f>IF(N411="sníž. přenesená",J411,0)</f>
        <v>0</v>
      </c>
      <c r="BI411" s="212">
        <f>IF(N411="nulová",J411,0)</f>
        <v>0</v>
      </c>
      <c r="BJ411" s="18" t="s">
        <v>79</v>
      </c>
      <c r="BK411" s="212">
        <f>ROUND(I411*H411,2)</f>
        <v>0</v>
      </c>
      <c r="BL411" s="18" t="s">
        <v>120</v>
      </c>
      <c r="BM411" s="211" t="s">
        <v>545</v>
      </c>
    </row>
    <row r="412" s="2" customFormat="1">
      <c r="A412" s="39"/>
      <c r="B412" s="40"/>
      <c r="C412" s="41"/>
      <c r="D412" s="213" t="s">
        <v>122</v>
      </c>
      <c r="E412" s="41"/>
      <c r="F412" s="214" t="s">
        <v>546</v>
      </c>
      <c r="G412" s="41"/>
      <c r="H412" s="41"/>
      <c r="I412" s="215"/>
      <c r="J412" s="41"/>
      <c r="K412" s="41"/>
      <c r="L412" s="45"/>
      <c r="M412" s="216"/>
      <c r="N412" s="217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122</v>
      </c>
      <c r="AU412" s="18" t="s">
        <v>81</v>
      </c>
    </row>
    <row r="413" s="2" customFormat="1">
      <c r="A413" s="39"/>
      <c r="B413" s="40"/>
      <c r="C413" s="41"/>
      <c r="D413" s="218" t="s">
        <v>124</v>
      </c>
      <c r="E413" s="41"/>
      <c r="F413" s="219" t="s">
        <v>525</v>
      </c>
      <c r="G413" s="41"/>
      <c r="H413" s="41"/>
      <c r="I413" s="215"/>
      <c r="J413" s="41"/>
      <c r="K413" s="41"/>
      <c r="L413" s="45"/>
      <c r="M413" s="216"/>
      <c r="N413" s="217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124</v>
      </c>
      <c r="AU413" s="18" t="s">
        <v>81</v>
      </c>
    </row>
    <row r="414" s="2" customFormat="1" ht="16.5" customHeight="1">
      <c r="A414" s="39"/>
      <c r="B414" s="40"/>
      <c r="C414" s="252" t="s">
        <v>547</v>
      </c>
      <c r="D414" s="252" t="s">
        <v>397</v>
      </c>
      <c r="E414" s="253" t="s">
        <v>548</v>
      </c>
      <c r="F414" s="254" t="s">
        <v>549</v>
      </c>
      <c r="G414" s="255" t="s">
        <v>437</v>
      </c>
      <c r="H414" s="256">
        <v>46</v>
      </c>
      <c r="I414" s="257"/>
      <c r="J414" s="256">
        <f>ROUND(I414*H414,2)</f>
        <v>0</v>
      </c>
      <c r="K414" s="254" t="s">
        <v>119</v>
      </c>
      <c r="L414" s="258"/>
      <c r="M414" s="259" t="s">
        <v>20</v>
      </c>
      <c r="N414" s="260" t="s">
        <v>42</v>
      </c>
      <c r="O414" s="85"/>
      <c r="P414" s="209">
        <f>O414*H414</f>
        <v>0</v>
      </c>
      <c r="Q414" s="209">
        <v>0.19600000000000001</v>
      </c>
      <c r="R414" s="209">
        <f>Q414*H414</f>
        <v>9.016</v>
      </c>
      <c r="S414" s="209">
        <v>0</v>
      </c>
      <c r="T414" s="21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1" t="s">
        <v>166</v>
      </c>
      <c r="AT414" s="211" t="s">
        <v>397</v>
      </c>
      <c r="AU414" s="211" t="s">
        <v>81</v>
      </c>
      <c r="AY414" s="18" t="s">
        <v>113</v>
      </c>
      <c r="BE414" s="212">
        <f>IF(N414="základní",J414,0)</f>
        <v>0</v>
      </c>
      <c r="BF414" s="212">
        <f>IF(N414="snížená",J414,0)</f>
        <v>0</v>
      </c>
      <c r="BG414" s="212">
        <f>IF(N414="zákl. přenesená",J414,0)</f>
        <v>0</v>
      </c>
      <c r="BH414" s="212">
        <f>IF(N414="sníž. přenesená",J414,0)</f>
        <v>0</v>
      </c>
      <c r="BI414" s="212">
        <f>IF(N414="nulová",J414,0)</f>
        <v>0</v>
      </c>
      <c r="BJ414" s="18" t="s">
        <v>79</v>
      </c>
      <c r="BK414" s="212">
        <f>ROUND(I414*H414,2)</f>
        <v>0</v>
      </c>
      <c r="BL414" s="18" t="s">
        <v>120</v>
      </c>
      <c r="BM414" s="211" t="s">
        <v>550</v>
      </c>
    </row>
    <row r="415" s="2" customFormat="1">
      <c r="A415" s="39"/>
      <c r="B415" s="40"/>
      <c r="C415" s="41"/>
      <c r="D415" s="218" t="s">
        <v>124</v>
      </c>
      <c r="E415" s="41"/>
      <c r="F415" s="219" t="s">
        <v>551</v>
      </c>
      <c r="G415" s="41"/>
      <c r="H415" s="41"/>
      <c r="I415" s="215"/>
      <c r="J415" s="41"/>
      <c r="K415" s="41"/>
      <c r="L415" s="45"/>
      <c r="M415" s="216"/>
      <c r="N415" s="217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124</v>
      </c>
      <c r="AU415" s="18" t="s">
        <v>81</v>
      </c>
    </row>
    <row r="416" s="2" customFormat="1" ht="16.5" customHeight="1">
      <c r="A416" s="39"/>
      <c r="B416" s="40"/>
      <c r="C416" s="201" t="s">
        <v>552</v>
      </c>
      <c r="D416" s="201" t="s">
        <v>115</v>
      </c>
      <c r="E416" s="202" t="s">
        <v>553</v>
      </c>
      <c r="F416" s="203" t="s">
        <v>554</v>
      </c>
      <c r="G416" s="204" t="s">
        <v>555</v>
      </c>
      <c r="H416" s="205">
        <v>40</v>
      </c>
      <c r="I416" s="206"/>
      <c r="J416" s="205">
        <f>ROUND(I416*H416,2)</f>
        <v>0</v>
      </c>
      <c r="K416" s="203" t="s">
        <v>20</v>
      </c>
      <c r="L416" s="45"/>
      <c r="M416" s="207" t="s">
        <v>20</v>
      </c>
      <c r="N416" s="208" t="s">
        <v>42</v>
      </c>
      <c r="O416" s="85"/>
      <c r="P416" s="209">
        <f>O416*H416</f>
        <v>0</v>
      </c>
      <c r="Q416" s="209">
        <v>0</v>
      </c>
      <c r="R416" s="209">
        <f>Q416*H416</f>
        <v>0</v>
      </c>
      <c r="S416" s="209">
        <v>0</v>
      </c>
      <c r="T416" s="21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1" t="s">
        <v>120</v>
      </c>
      <c r="AT416" s="211" t="s">
        <v>115</v>
      </c>
      <c r="AU416" s="211" t="s">
        <v>81</v>
      </c>
      <c r="AY416" s="18" t="s">
        <v>113</v>
      </c>
      <c r="BE416" s="212">
        <f>IF(N416="základní",J416,0)</f>
        <v>0</v>
      </c>
      <c r="BF416" s="212">
        <f>IF(N416="snížená",J416,0)</f>
        <v>0</v>
      </c>
      <c r="BG416" s="212">
        <f>IF(N416="zákl. přenesená",J416,0)</f>
        <v>0</v>
      </c>
      <c r="BH416" s="212">
        <f>IF(N416="sníž. přenesená",J416,0)</f>
        <v>0</v>
      </c>
      <c r="BI416" s="212">
        <f>IF(N416="nulová",J416,0)</f>
        <v>0</v>
      </c>
      <c r="BJ416" s="18" t="s">
        <v>79</v>
      </c>
      <c r="BK416" s="212">
        <f>ROUND(I416*H416,2)</f>
        <v>0</v>
      </c>
      <c r="BL416" s="18" t="s">
        <v>120</v>
      </c>
      <c r="BM416" s="211" t="s">
        <v>556</v>
      </c>
    </row>
    <row r="417" s="2" customFormat="1">
      <c r="A417" s="39"/>
      <c r="B417" s="40"/>
      <c r="C417" s="41"/>
      <c r="D417" s="218" t="s">
        <v>124</v>
      </c>
      <c r="E417" s="41"/>
      <c r="F417" s="219" t="s">
        <v>156</v>
      </c>
      <c r="G417" s="41"/>
      <c r="H417" s="41"/>
      <c r="I417" s="215"/>
      <c r="J417" s="41"/>
      <c r="K417" s="41"/>
      <c r="L417" s="45"/>
      <c r="M417" s="216"/>
      <c r="N417" s="217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124</v>
      </c>
      <c r="AU417" s="18" t="s">
        <v>81</v>
      </c>
    </row>
    <row r="418" s="2" customFormat="1" ht="16.5" customHeight="1">
      <c r="A418" s="39"/>
      <c r="B418" s="40"/>
      <c r="C418" s="201" t="s">
        <v>557</v>
      </c>
      <c r="D418" s="201" t="s">
        <v>115</v>
      </c>
      <c r="E418" s="202" t="s">
        <v>558</v>
      </c>
      <c r="F418" s="203" t="s">
        <v>559</v>
      </c>
      <c r="G418" s="204" t="s">
        <v>437</v>
      </c>
      <c r="H418" s="205">
        <v>1</v>
      </c>
      <c r="I418" s="206"/>
      <c r="J418" s="205">
        <f>ROUND(I418*H418,2)</f>
        <v>0</v>
      </c>
      <c r="K418" s="203" t="s">
        <v>20</v>
      </c>
      <c r="L418" s="45"/>
      <c r="M418" s="207" t="s">
        <v>20</v>
      </c>
      <c r="N418" s="208" t="s">
        <v>42</v>
      </c>
      <c r="O418" s="85"/>
      <c r="P418" s="209">
        <f>O418*H418</f>
        <v>0</v>
      </c>
      <c r="Q418" s="209">
        <v>0</v>
      </c>
      <c r="R418" s="209">
        <f>Q418*H418</f>
        <v>0</v>
      </c>
      <c r="S418" s="209">
        <v>0</v>
      </c>
      <c r="T418" s="210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1" t="s">
        <v>120</v>
      </c>
      <c r="AT418" s="211" t="s">
        <v>115</v>
      </c>
      <c r="AU418" s="211" t="s">
        <v>81</v>
      </c>
      <c r="AY418" s="18" t="s">
        <v>113</v>
      </c>
      <c r="BE418" s="212">
        <f>IF(N418="základní",J418,0)</f>
        <v>0</v>
      </c>
      <c r="BF418" s="212">
        <f>IF(N418="snížená",J418,0)</f>
        <v>0</v>
      </c>
      <c r="BG418" s="212">
        <f>IF(N418="zákl. přenesená",J418,0)</f>
        <v>0</v>
      </c>
      <c r="BH418" s="212">
        <f>IF(N418="sníž. přenesená",J418,0)</f>
        <v>0</v>
      </c>
      <c r="BI418" s="212">
        <f>IF(N418="nulová",J418,0)</f>
        <v>0</v>
      </c>
      <c r="BJ418" s="18" t="s">
        <v>79</v>
      </c>
      <c r="BK418" s="212">
        <f>ROUND(I418*H418,2)</f>
        <v>0</v>
      </c>
      <c r="BL418" s="18" t="s">
        <v>120</v>
      </c>
      <c r="BM418" s="211" t="s">
        <v>560</v>
      </c>
    </row>
    <row r="419" s="2" customFormat="1">
      <c r="A419" s="39"/>
      <c r="B419" s="40"/>
      <c r="C419" s="41"/>
      <c r="D419" s="218" t="s">
        <v>124</v>
      </c>
      <c r="E419" s="41"/>
      <c r="F419" s="219" t="s">
        <v>125</v>
      </c>
      <c r="G419" s="41"/>
      <c r="H419" s="41"/>
      <c r="I419" s="215"/>
      <c r="J419" s="41"/>
      <c r="K419" s="41"/>
      <c r="L419" s="45"/>
      <c r="M419" s="216"/>
      <c r="N419" s="217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124</v>
      </c>
      <c r="AU419" s="18" t="s">
        <v>81</v>
      </c>
    </row>
    <row r="420" s="2" customFormat="1" ht="16.5" customHeight="1">
      <c r="A420" s="39"/>
      <c r="B420" s="40"/>
      <c r="C420" s="201" t="s">
        <v>561</v>
      </c>
      <c r="D420" s="201" t="s">
        <v>115</v>
      </c>
      <c r="E420" s="202" t="s">
        <v>562</v>
      </c>
      <c r="F420" s="203" t="s">
        <v>563</v>
      </c>
      <c r="G420" s="204" t="s">
        <v>437</v>
      </c>
      <c r="H420" s="205">
        <v>12</v>
      </c>
      <c r="I420" s="206"/>
      <c r="J420" s="205">
        <f>ROUND(I420*H420,2)</f>
        <v>0</v>
      </c>
      <c r="K420" s="203" t="s">
        <v>20</v>
      </c>
      <c r="L420" s="45"/>
      <c r="M420" s="207" t="s">
        <v>20</v>
      </c>
      <c r="N420" s="208" t="s">
        <v>42</v>
      </c>
      <c r="O420" s="85"/>
      <c r="P420" s="209">
        <f>O420*H420</f>
        <v>0</v>
      </c>
      <c r="Q420" s="209">
        <v>0</v>
      </c>
      <c r="R420" s="209">
        <f>Q420*H420</f>
        <v>0</v>
      </c>
      <c r="S420" s="209">
        <v>0</v>
      </c>
      <c r="T420" s="21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1" t="s">
        <v>120</v>
      </c>
      <c r="AT420" s="211" t="s">
        <v>115</v>
      </c>
      <c r="AU420" s="211" t="s">
        <v>81</v>
      </c>
      <c r="AY420" s="18" t="s">
        <v>113</v>
      </c>
      <c r="BE420" s="212">
        <f>IF(N420="základní",J420,0)</f>
        <v>0</v>
      </c>
      <c r="BF420" s="212">
        <f>IF(N420="snížená",J420,0)</f>
        <v>0</v>
      </c>
      <c r="BG420" s="212">
        <f>IF(N420="zákl. přenesená",J420,0)</f>
        <v>0</v>
      </c>
      <c r="BH420" s="212">
        <f>IF(N420="sníž. přenesená",J420,0)</f>
        <v>0</v>
      </c>
      <c r="BI420" s="212">
        <f>IF(N420="nulová",J420,0)</f>
        <v>0</v>
      </c>
      <c r="BJ420" s="18" t="s">
        <v>79</v>
      </c>
      <c r="BK420" s="212">
        <f>ROUND(I420*H420,2)</f>
        <v>0</v>
      </c>
      <c r="BL420" s="18" t="s">
        <v>120</v>
      </c>
      <c r="BM420" s="211" t="s">
        <v>564</v>
      </c>
    </row>
    <row r="421" s="2" customFormat="1">
      <c r="A421" s="39"/>
      <c r="B421" s="40"/>
      <c r="C421" s="41"/>
      <c r="D421" s="218" t="s">
        <v>124</v>
      </c>
      <c r="E421" s="41"/>
      <c r="F421" s="219" t="s">
        <v>125</v>
      </c>
      <c r="G421" s="41"/>
      <c r="H421" s="41"/>
      <c r="I421" s="215"/>
      <c r="J421" s="41"/>
      <c r="K421" s="41"/>
      <c r="L421" s="45"/>
      <c r="M421" s="216"/>
      <c r="N421" s="217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124</v>
      </c>
      <c r="AU421" s="18" t="s">
        <v>81</v>
      </c>
    </row>
    <row r="422" s="12" customFormat="1" ht="22.8" customHeight="1">
      <c r="A422" s="12"/>
      <c r="B422" s="185"/>
      <c r="C422" s="186"/>
      <c r="D422" s="187" t="s">
        <v>70</v>
      </c>
      <c r="E422" s="199" t="s">
        <v>172</v>
      </c>
      <c r="F422" s="199" t="s">
        <v>565</v>
      </c>
      <c r="G422" s="186"/>
      <c r="H422" s="186"/>
      <c r="I422" s="189"/>
      <c r="J422" s="200">
        <f>BK422</f>
        <v>0</v>
      </c>
      <c r="K422" s="186"/>
      <c r="L422" s="191"/>
      <c r="M422" s="192"/>
      <c r="N422" s="193"/>
      <c r="O422" s="193"/>
      <c r="P422" s="194">
        <f>SUM(P423:P425)</f>
        <v>0</v>
      </c>
      <c r="Q422" s="193"/>
      <c r="R422" s="194">
        <f>SUM(R423:R425)</f>
        <v>0.00024345999999999998</v>
      </c>
      <c r="S422" s="193"/>
      <c r="T422" s="195">
        <f>SUM(T423:T425)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196" t="s">
        <v>79</v>
      </c>
      <c r="AT422" s="197" t="s">
        <v>70</v>
      </c>
      <c r="AU422" s="197" t="s">
        <v>79</v>
      </c>
      <c r="AY422" s="196" t="s">
        <v>113</v>
      </c>
      <c r="BK422" s="198">
        <f>SUM(BK423:BK425)</f>
        <v>0</v>
      </c>
    </row>
    <row r="423" s="2" customFormat="1" ht="16.5" customHeight="1">
      <c r="A423" s="39"/>
      <c r="B423" s="40"/>
      <c r="C423" s="201" t="s">
        <v>566</v>
      </c>
      <c r="D423" s="201" t="s">
        <v>115</v>
      </c>
      <c r="E423" s="202" t="s">
        <v>567</v>
      </c>
      <c r="F423" s="203" t="s">
        <v>568</v>
      </c>
      <c r="G423" s="204" t="s">
        <v>153</v>
      </c>
      <c r="H423" s="205">
        <v>148</v>
      </c>
      <c r="I423" s="206"/>
      <c r="J423" s="205">
        <f>ROUND(I423*H423,2)</f>
        <v>0</v>
      </c>
      <c r="K423" s="203" t="s">
        <v>119</v>
      </c>
      <c r="L423" s="45"/>
      <c r="M423" s="207" t="s">
        <v>20</v>
      </c>
      <c r="N423" s="208" t="s">
        <v>42</v>
      </c>
      <c r="O423" s="85"/>
      <c r="P423" s="209">
        <f>O423*H423</f>
        <v>0</v>
      </c>
      <c r="Q423" s="209">
        <v>1.6449999999999999E-06</v>
      </c>
      <c r="R423" s="209">
        <f>Q423*H423</f>
        <v>0.00024345999999999998</v>
      </c>
      <c r="S423" s="209">
        <v>0</v>
      </c>
      <c r="T423" s="21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1" t="s">
        <v>120</v>
      </c>
      <c r="AT423" s="211" t="s">
        <v>115</v>
      </c>
      <c r="AU423" s="211" t="s">
        <v>81</v>
      </c>
      <c r="AY423" s="18" t="s">
        <v>113</v>
      </c>
      <c r="BE423" s="212">
        <f>IF(N423="základní",J423,0)</f>
        <v>0</v>
      </c>
      <c r="BF423" s="212">
        <f>IF(N423="snížená",J423,0)</f>
        <v>0</v>
      </c>
      <c r="BG423" s="212">
        <f>IF(N423="zákl. přenesená",J423,0)</f>
        <v>0</v>
      </c>
      <c r="BH423" s="212">
        <f>IF(N423="sníž. přenesená",J423,0)</f>
        <v>0</v>
      </c>
      <c r="BI423" s="212">
        <f>IF(N423="nulová",J423,0)</f>
        <v>0</v>
      </c>
      <c r="BJ423" s="18" t="s">
        <v>79</v>
      </c>
      <c r="BK423" s="212">
        <f>ROUND(I423*H423,2)</f>
        <v>0</v>
      </c>
      <c r="BL423" s="18" t="s">
        <v>120</v>
      </c>
      <c r="BM423" s="211" t="s">
        <v>569</v>
      </c>
    </row>
    <row r="424" s="2" customFormat="1">
      <c r="A424" s="39"/>
      <c r="B424" s="40"/>
      <c r="C424" s="41"/>
      <c r="D424" s="213" t="s">
        <v>122</v>
      </c>
      <c r="E424" s="41"/>
      <c r="F424" s="214" t="s">
        <v>570</v>
      </c>
      <c r="G424" s="41"/>
      <c r="H424" s="41"/>
      <c r="I424" s="215"/>
      <c r="J424" s="41"/>
      <c r="K424" s="41"/>
      <c r="L424" s="45"/>
      <c r="M424" s="216"/>
      <c r="N424" s="217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122</v>
      </c>
      <c r="AU424" s="18" t="s">
        <v>81</v>
      </c>
    </row>
    <row r="425" s="2" customFormat="1">
      <c r="A425" s="39"/>
      <c r="B425" s="40"/>
      <c r="C425" s="41"/>
      <c r="D425" s="218" t="s">
        <v>124</v>
      </c>
      <c r="E425" s="41"/>
      <c r="F425" s="219" t="s">
        <v>125</v>
      </c>
      <c r="G425" s="41"/>
      <c r="H425" s="41"/>
      <c r="I425" s="215"/>
      <c r="J425" s="41"/>
      <c r="K425" s="41"/>
      <c r="L425" s="45"/>
      <c r="M425" s="216"/>
      <c r="N425" s="217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124</v>
      </c>
      <c r="AU425" s="18" t="s">
        <v>81</v>
      </c>
    </row>
    <row r="426" s="12" customFormat="1" ht="22.8" customHeight="1">
      <c r="A426" s="12"/>
      <c r="B426" s="185"/>
      <c r="C426" s="186"/>
      <c r="D426" s="187" t="s">
        <v>70</v>
      </c>
      <c r="E426" s="199" t="s">
        <v>571</v>
      </c>
      <c r="F426" s="199" t="s">
        <v>572</v>
      </c>
      <c r="G426" s="186"/>
      <c r="H426" s="186"/>
      <c r="I426" s="189"/>
      <c r="J426" s="200">
        <f>BK426</f>
        <v>0</v>
      </c>
      <c r="K426" s="186"/>
      <c r="L426" s="191"/>
      <c r="M426" s="192"/>
      <c r="N426" s="193"/>
      <c r="O426" s="193"/>
      <c r="P426" s="194">
        <f>SUM(P427:P435)</f>
        <v>0</v>
      </c>
      <c r="Q426" s="193"/>
      <c r="R426" s="194">
        <f>SUM(R427:R435)</f>
        <v>0</v>
      </c>
      <c r="S426" s="193"/>
      <c r="T426" s="195">
        <f>SUM(T427:T435)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196" t="s">
        <v>79</v>
      </c>
      <c r="AT426" s="197" t="s">
        <v>70</v>
      </c>
      <c r="AU426" s="197" t="s">
        <v>79</v>
      </c>
      <c r="AY426" s="196" t="s">
        <v>113</v>
      </c>
      <c r="BK426" s="198">
        <f>SUM(BK427:BK435)</f>
        <v>0</v>
      </c>
    </row>
    <row r="427" s="2" customFormat="1" ht="24.15" customHeight="1">
      <c r="A427" s="39"/>
      <c r="B427" s="40"/>
      <c r="C427" s="201" t="s">
        <v>573</v>
      </c>
      <c r="D427" s="201" t="s">
        <v>115</v>
      </c>
      <c r="E427" s="202" t="s">
        <v>574</v>
      </c>
      <c r="F427" s="203" t="s">
        <v>575</v>
      </c>
      <c r="G427" s="204" t="s">
        <v>375</v>
      </c>
      <c r="H427" s="205">
        <v>72.450000000000003</v>
      </c>
      <c r="I427" s="206"/>
      <c r="J427" s="205">
        <f>ROUND(I427*H427,2)</f>
        <v>0</v>
      </c>
      <c r="K427" s="203" t="s">
        <v>119</v>
      </c>
      <c r="L427" s="45"/>
      <c r="M427" s="207" t="s">
        <v>20</v>
      </c>
      <c r="N427" s="208" t="s">
        <v>42</v>
      </c>
      <c r="O427" s="85"/>
      <c r="P427" s="209">
        <f>O427*H427</f>
        <v>0</v>
      </c>
      <c r="Q427" s="209">
        <v>0</v>
      </c>
      <c r="R427" s="209">
        <f>Q427*H427</f>
        <v>0</v>
      </c>
      <c r="S427" s="209">
        <v>0</v>
      </c>
      <c r="T427" s="210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1" t="s">
        <v>120</v>
      </c>
      <c r="AT427" s="211" t="s">
        <v>115</v>
      </c>
      <c r="AU427" s="211" t="s">
        <v>81</v>
      </c>
      <c r="AY427" s="18" t="s">
        <v>113</v>
      </c>
      <c r="BE427" s="212">
        <f>IF(N427="základní",J427,0)</f>
        <v>0</v>
      </c>
      <c r="BF427" s="212">
        <f>IF(N427="snížená",J427,0)</f>
        <v>0</v>
      </c>
      <c r="BG427" s="212">
        <f>IF(N427="zákl. přenesená",J427,0)</f>
        <v>0</v>
      </c>
      <c r="BH427" s="212">
        <f>IF(N427="sníž. přenesená",J427,0)</f>
        <v>0</v>
      </c>
      <c r="BI427" s="212">
        <f>IF(N427="nulová",J427,0)</f>
        <v>0</v>
      </c>
      <c r="BJ427" s="18" t="s">
        <v>79</v>
      </c>
      <c r="BK427" s="212">
        <f>ROUND(I427*H427,2)</f>
        <v>0</v>
      </c>
      <c r="BL427" s="18" t="s">
        <v>120</v>
      </c>
      <c r="BM427" s="211" t="s">
        <v>576</v>
      </c>
    </row>
    <row r="428" s="2" customFormat="1">
      <c r="A428" s="39"/>
      <c r="B428" s="40"/>
      <c r="C428" s="41"/>
      <c r="D428" s="213" t="s">
        <v>122</v>
      </c>
      <c r="E428" s="41"/>
      <c r="F428" s="214" t="s">
        <v>577</v>
      </c>
      <c r="G428" s="41"/>
      <c r="H428" s="41"/>
      <c r="I428" s="215"/>
      <c r="J428" s="41"/>
      <c r="K428" s="41"/>
      <c r="L428" s="45"/>
      <c r="M428" s="216"/>
      <c r="N428" s="217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122</v>
      </c>
      <c r="AU428" s="18" t="s">
        <v>81</v>
      </c>
    </row>
    <row r="429" s="2" customFormat="1" ht="24.15" customHeight="1">
      <c r="A429" s="39"/>
      <c r="B429" s="40"/>
      <c r="C429" s="201" t="s">
        <v>578</v>
      </c>
      <c r="D429" s="201" t="s">
        <v>115</v>
      </c>
      <c r="E429" s="202" t="s">
        <v>579</v>
      </c>
      <c r="F429" s="203" t="s">
        <v>580</v>
      </c>
      <c r="G429" s="204" t="s">
        <v>375</v>
      </c>
      <c r="H429" s="205">
        <v>652.04999999999995</v>
      </c>
      <c r="I429" s="206"/>
      <c r="J429" s="205">
        <f>ROUND(I429*H429,2)</f>
        <v>0</v>
      </c>
      <c r="K429" s="203" t="s">
        <v>119</v>
      </c>
      <c r="L429" s="45"/>
      <c r="M429" s="207" t="s">
        <v>20</v>
      </c>
      <c r="N429" s="208" t="s">
        <v>42</v>
      </c>
      <c r="O429" s="85"/>
      <c r="P429" s="209">
        <f>O429*H429</f>
        <v>0</v>
      </c>
      <c r="Q429" s="209">
        <v>0</v>
      </c>
      <c r="R429" s="209">
        <f>Q429*H429</f>
        <v>0</v>
      </c>
      <c r="S429" s="209">
        <v>0</v>
      </c>
      <c r="T429" s="21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1" t="s">
        <v>120</v>
      </c>
      <c r="AT429" s="211" t="s">
        <v>115</v>
      </c>
      <c r="AU429" s="211" t="s">
        <v>81</v>
      </c>
      <c r="AY429" s="18" t="s">
        <v>113</v>
      </c>
      <c r="BE429" s="212">
        <f>IF(N429="základní",J429,0)</f>
        <v>0</v>
      </c>
      <c r="BF429" s="212">
        <f>IF(N429="snížená",J429,0)</f>
        <v>0</v>
      </c>
      <c r="BG429" s="212">
        <f>IF(N429="zákl. přenesená",J429,0)</f>
        <v>0</v>
      </c>
      <c r="BH429" s="212">
        <f>IF(N429="sníž. přenesená",J429,0)</f>
        <v>0</v>
      </c>
      <c r="BI429" s="212">
        <f>IF(N429="nulová",J429,0)</f>
        <v>0</v>
      </c>
      <c r="BJ429" s="18" t="s">
        <v>79</v>
      </c>
      <c r="BK429" s="212">
        <f>ROUND(I429*H429,2)</f>
        <v>0</v>
      </c>
      <c r="BL429" s="18" t="s">
        <v>120</v>
      </c>
      <c r="BM429" s="211" t="s">
        <v>581</v>
      </c>
    </row>
    <row r="430" s="2" customFormat="1">
      <c r="A430" s="39"/>
      <c r="B430" s="40"/>
      <c r="C430" s="41"/>
      <c r="D430" s="213" t="s">
        <v>122</v>
      </c>
      <c r="E430" s="41"/>
      <c r="F430" s="214" t="s">
        <v>582</v>
      </c>
      <c r="G430" s="41"/>
      <c r="H430" s="41"/>
      <c r="I430" s="215"/>
      <c r="J430" s="41"/>
      <c r="K430" s="41"/>
      <c r="L430" s="45"/>
      <c r="M430" s="216"/>
      <c r="N430" s="217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122</v>
      </c>
      <c r="AU430" s="18" t="s">
        <v>81</v>
      </c>
    </row>
    <row r="431" s="13" customFormat="1">
      <c r="A431" s="13"/>
      <c r="B431" s="220"/>
      <c r="C431" s="221"/>
      <c r="D431" s="218" t="s">
        <v>126</v>
      </c>
      <c r="E431" s="221"/>
      <c r="F431" s="223" t="s">
        <v>583</v>
      </c>
      <c r="G431" s="221"/>
      <c r="H431" s="224">
        <v>652.04999999999995</v>
      </c>
      <c r="I431" s="225"/>
      <c r="J431" s="221"/>
      <c r="K431" s="221"/>
      <c r="L431" s="226"/>
      <c r="M431" s="227"/>
      <c r="N431" s="228"/>
      <c r="O431" s="228"/>
      <c r="P431" s="228"/>
      <c r="Q431" s="228"/>
      <c r="R431" s="228"/>
      <c r="S431" s="228"/>
      <c r="T431" s="22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0" t="s">
        <v>126</v>
      </c>
      <c r="AU431" s="230" t="s">
        <v>81</v>
      </c>
      <c r="AV431" s="13" t="s">
        <v>81</v>
      </c>
      <c r="AW431" s="13" t="s">
        <v>4</v>
      </c>
      <c r="AX431" s="13" t="s">
        <v>79</v>
      </c>
      <c r="AY431" s="230" t="s">
        <v>113</v>
      </c>
    </row>
    <row r="432" s="2" customFormat="1" ht="16.5" customHeight="1">
      <c r="A432" s="39"/>
      <c r="B432" s="40"/>
      <c r="C432" s="201" t="s">
        <v>584</v>
      </c>
      <c r="D432" s="201" t="s">
        <v>115</v>
      </c>
      <c r="E432" s="202" t="s">
        <v>585</v>
      </c>
      <c r="F432" s="203" t="s">
        <v>586</v>
      </c>
      <c r="G432" s="204" t="s">
        <v>375</v>
      </c>
      <c r="H432" s="205">
        <v>72.450000000000003</v>
      </c>
      <c r="I432" s="206"/>
      <c r="J432" s="205">
        <f>ROUND(I432*H432,2)</f>
        <v>0</v>
      </c>
      <c r="K432" s="203" t="s">
        <v>119</v>
      </c>
      <c r="L432" s="45"/>
      <c r="M432" s="207" t="s">
        <v>20</v>
      </c>
      <c r="N432" s="208" t="s">
        <v>42</v>
      </c>
      <c r="O432" s="85"/>
      <c r="P432" s="209">
        <f>O432*H432</f>
        <v>0</v>
      </c>
      <c r="Q432" s="209">
        <v>0</v>
      </c>
      <c r="R432" s="209">
        <f>Q432*H432</f>
        <v>0</v>
      </c>
      <c r="S432" s="209">
        <v>0</v>
      </c>
      <c r="T432" s="21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1" t="s">
        <v>120</v>
      </c>
      <c r="AT432" s="211" t="s">
        <v>115</v>
      </c>
      <c r="AU432" s="211" t="s">
        <v>81</v>
      </c>
      <c r="AY432" s="18" t="s">
        <v>113</v>
      </c>
      <c r="BE432" s="212">
        <f>IF(N432="základní",J432,0)</f>
        <v>0</v>
      </c>
      <c r="BF432" s="212">
        <f>IF(N432="snížená",J432,0)</f>
        <v>0</v>
      </c>
      <c r="BG432" s="212">
        <f>IF(N432="zákl. přenesená",J432,0)</f>
        <v>0</v>
      </c>
      <c r="BH432" s="212">
        <f>IF(N432="sníž. přenesená",J432,0)</f>
        <v>0</v>
      </c>
      <c r="BI432" s="212">
        <f>IF(N432="nulová",J432,0)</f>
        <v>0</v>
      </c>
      <c r="BJ432" s="18" t="s">
        <v>79</v>
      </c>
      <c r="BK432" s="212">
        <f>ROUND(I432*H432,2)</f>
        <v>0</v>
      </c>
      <c r="BL432" s="18" t="s">
        <v>120</v>
      </c>
      <c r="BM432" s="211" t="s">
        <v>587</v>
      </c>
    </row>
    <row r="433" s="2" customFormat="1">
      <c r="A433" s="39"/>
      <c r="B433" s="40"/>
      <c r="C433" s="41"/>
      <c r="D433" s="213" t="s">
        <v>122</v>
      </c>
      <c r="E433" s="41"/>
      <c r="F433" s="214" t="s">
        <v>588</v>
      </c>
      <c r="G433" s="41"/>
      <c r="H433" s="41"/>
      <c r="I433" s="215"/>
      <c r="J433" s="41"/>
      <c r="K433" s="41"/>
      <c r="L433" s="45"/>
      <c r="M433" s="216"/>
      <c r="N433" s="217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122</v>
      </c>
      <c r="AU433" s="18" t="s">
        <v>81</v>
      </c>
    </row>
    <row r="434" s="2" customFormat="1" ht="24.15" customHeight="1">
      <c r="A434" s="39"/>
      <c r="B434" s="40"/>
      <c r="C434" s="201" t="s">
        <v>589</v>
      </c>
      <c r="D434" s="201" t="s">
        <v>115</v>
      </c>
      <c r="E434" s="202" t="s">
        <v>590</v>
      </c>
      <c r="F434" s="203" t="s">
        <v>374</v>
      </c>
      <c r="G434" s="204" t="s">
        <v>375</v>
      </c>
      <c r="H434" s="205">
        <v>72.450000000000003</v>
      </c>
      <c r="I434" s="206"/>
      <c r="J434" s="205">
        <f>ROUND(I434*H434,2)</f>
        <v>0</v>
      </c>
      <c r="K434" s="203" t="s">
        <v>119</v>
      </c>
      <c r="L434" s="45"/>
      <c r="M434" s="207" t="s">
        <v>20</v>
      </c>
      <c r="N434" s="208" t="s">
        <v>42</v>
      </c>
      <c r="O434" s="85"/>
      <c r="P434" s="209">
        <f>O434*H434</f>
        <v>0</v>
      </c>
      <c r="Q434" s="209">
        <v>0</v>
      </c>
      <c r="R434" s="209">
        <f>Q434*H434</f>
        <v>0</v>
      </c>
      <c r="S434" s="209">
        <v>0</v>
      </c>
      <c r="T434" s="210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1" t="s">
        <v>120</v>
      </c>
      <c r="AT434" s="211" t="s">
        <v>115</v>
      </c>
      <c r="AU434" s="211" t="s">
        <v>81</v>
      </c>
      <c r="AY434" s="18" t="s">
        <v>113</v>
      </c>
      <c r="BE434" s="212">
        <f>IF(N434="základní",J434,0)</f>
        <v>0</v>
      </c>
      <c r="BF434" s="212">
        <f>IF(N434="snížená",J434,0)</f>
        <v>0</v>
      </c>
      <c r="BG434" s="212">
        <f>IF(N434="zákl. přenesená",J434,0)</f>
        <v>0</v>
      </c>
      <c r="BH434" s="212">
        <f>IF(N434="sníž. přenesená",J434,0)</f>
        <v>0</v>
      </c>
      <c r="BI434" s="212">
        <f>IF(N434="nulová",J434,0)</f>
        <v>0</v>
      </c>
      <c r="BJ434" s="18" t="s">
        <v>79</v>
      </c>
      <c r="BK434" s="212">
        <f>ROUND(I434*H434,2)</f>
        <v>0</v>
      </c>
      <c r="BL434" s="18" t="s">
        <v>120</v>
      </c>
      <c r="BM434" s="211" t="s">
        <v>591</v>
      </c>
    </row>
    <row r="435" s="2" customFormat="1">
      <c r="A435" s="39"/>
      <c r="B435" s="40"/>
      <c r="C435" s="41"/>
      <c r="D435" s="213" t="s">
        <v>122</v>
      </c>
      <c r="E435" s="41"/>
      <c r="F435" s="214" t="s">
        <v>592</v>
      </c>
      <c r="G435" s="41"/>
      <c r="H435" s="41"/>
      <c r="I435" s="215"/>
      <c r="J435" s="41"/>
      <c r="K435" s="41"/>
      <c r="L435" s="45"/>
      <c r="M435" s="216"/>
      <c r="N435" s="217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122</v>
      </c>
      <c r="AU435" s="18" t="s">
        <v>81</v>
      </c>
    </row>
    <row r="436" s="12" customFormat="1" ht="22.8" customHeight="1">
      <c r="A436" s="12"/>
      <c r="B436" s="185"/>
      <c r="C436" s="186"/>
      <c r="D436" s="187" t="s">
        <v>70</v>
      </c>
      <c r="E436" s="199" t="s">
        <v>593</v>
      </c>
      <c r="F436" s="199" t="s">
        <v>594</v>
      </c>
      <c r="G436" s="186"/>
      <c r="H436" s="186"/>
      <c r="I436" s="189"/>
      <c r="J436" s="200">
        <f>BK436</f>
        <v>0</v>
      </c>
      <c r="K436" s="186"/>
      <c r="L436" s="191"/>
      <c r="M436" s="192"/>
      <c r="N436" s="193"/>
      <c r="O436" s="193"/>
      <c r="P436" s="194">
        <f>SUM(P437:P438)</f>
        <v>0</v>
      </c>
      <c r="Q436" s="193"/>
      <c r="R436" s="194">
        <f>SUM(R437:R438)</f>
        <v>0</v>
      </c>
      <c r="S436" s="193"/>
      <c r="T436" s="195">
        <f>SUM(T437:T438)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96" t="s">
        <v>79</v>
      </c>
      <c r="AT436" s="197" t="s">
        <v>70</v>
      </c>
      <c r="AU436" s="197" t="s">
        <v>79</v>
      </c>
      <c r="AY436" s="196" t="s">
        <v>113</v>
      </c>
      <c r="BK436" s="198">
        <f>SUM(BK437:BK438)</f>
        <v>0</v>
      </c>
    </row>
    <row r="437" s="2" customFormat="1" ht="24.15" customHeight="1">
      <c r="A437" s="39"/>
      <c r="B437" s="40"/>
      <c r="C437" s="201" t="s">
        <v>595</v>
      </c>
      <c r="D437" s="201" t="s">
        <v>115</v>
      </c>
      <c r="E437" s="202" t="s">
        <v>596</v>
      </c>
      <c r="F437" s="203" t="s">
        <v>597</v>
      </c>
      <c r="G437" s="204" t="s">
        <v>375</v>
      </c>
      <c r="H437" s="205">
        <v>1714.9500000000001</v>
      </c>
      <c r="I437" s="206"/>
      <c r="J437" s="205">
        <f>ROUND(I437*H437,2)</f>
        <v>0</v>
      </c>
      <c r="K437" s="203" t="s">
        <v>119</v>
      </c>
      <c r="L437" s="45"/>
      <c r="M437" s="207" t="s">
        <v>20</v>
      </c>
      <c r="N437" s="208" t="s">
        <v>42</v>
      </c>
      <c r="O437" s="85"/>
      <c r="P437" s="209">
        <f>O437*H437</f>
        <v>0</v>
      </c>
      <c r="Q437" s="209">
        <v>0</v>
      </c>
      <c r="R437" s="209">
        <f>Q437*H437</f>
        <v>0</v>
      </c>
      <c r="S437" s="209">
        <v>0</v>
      </c>
      <c r="T437" s="21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1" t="s">
        <v>120</v>
      </c>
      <c r="AT437" s="211" t="s">
        <v>115</v>
      </c>
      <c r="AU437" s="211" t="s">
        <v>81</v>
      </c>
      <c r="AY437" s="18" t="s">
        <v>113</v>
      </c>
      <c r="BE437" s="212">
        <f>IF(N437="základní",J437,0)</f>
        <v>0</v>
      </c>
      <c r="BF437" s="212">
        <f>IF(N437="snížená",J437,0)</f>
        <v>0</v>
      </c>
      <c r="BG437" s="212">
        <f>IF(N437="zákl. přenesená",J437,0)</f>
        <v>0</v>
      </c>
      <c r="BH437" s="212">
        <f>IF(N437="sníž. přenesená",J437,0)</f>
        <v>0</v>
      </c>
      <c r="BI437" s="212">
        <f>IF(N437="nulová",J437,0)</f>
        <v>0</v>
      </c>
      <c r="BJ437" s="18" t="s">
        <v>79</v>
      </c>
      <c r="BK437" s="212">
        <f>ROUND(I437*H437,2)</f>
        <v>0</v>
      </c>
      <c r="BL437" s="18" t="s">
        <v>120</v>
      </c>
      <c r="BM437" s="211" t="s">
        <v>598</v>
      </c>
    </row>
    <row r="438" s="2" customFormat="1">
      <c r="A438" s="39"/>
      <c r="B438" s="40"/>
      <c r="C438" s="41"/>
      <c r="D438" s="213" t="s">
        <v>122</v>
      </c>
      <c r="E438" s="41"/>
      <c r="F438" s="214" t="s">
        <v>599</v>
      </c>
      <c r="G438" s="41"/>
      <c r="H438" s="41"/>
      <c r="I438" s="215"/>
      <c r="J438" s="41"/>
      <c r="K438" s="41"/>
      <c r="L438" s="45"/>
      <c r="M438" s="261"/>
      <c r="N438" s="262"/>
      <c r="O438" s="263"/>
      <c r="P438" s="263"/>
      <c r="Q438" s="263"/>
      <c r="R438" s="263"/>
      <c r="S438" s="263"/>
      <c r="T438" s="264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122</v>
      </c>
      <c r="AU438" s="18" t="s">
        <v>81</v>
      </c>
    </row>
    <row r="439" s="2" customFormat="1" ht="6.96" customHeight="1">
      <c r="A439" s="39"/>
      <c r="B439" s="60"/>
      <c r="C439" s="61"/>
      <c r="D439" s="61"/>
      <c r="E439" s="61"/>
      <c r="F439" s="61"/>
      <c r="G439" s="61"/>
      <c r="H439" s="61"/>
      <c r="I439" s="61"/>
      <c r="J439" s="61"/>
      <c r="K439" s="61"/>
      <c r="L439" s="45"/>
      <c r="M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</row>
  </sheetData>
  <sheetProtection sheet="1" autoFilter="0" formatColumns="0" formatRows="0" objects="1" scenarios="1" spinCount="100000" saltValue="lRi4kKnqnLtVvJtAPjgjyQcLO4pY0QWSgestXUUmZ34NnM2aYNVHX4w9Dxf4Ofxroijp3o8Ouuh26tmQum5N3g==" hashValue="D9Ton+XjOfhwkBJ1aB0+KzUZ+yWRDpU4ARfbFtCCTZjYqY8QbWxgQgmy2kBpujCzta7jLKJ7ZJlAEO39MVrgZg==" algorithmName="SHA-512" password="CC35"/>
  <autoFilter ref="C87:K43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3107152"/>
    <hyperlink ref="F96" r:id="rId2" display="https://podminky.urs.cz/item/CS_URS_2022_01/113107162"/>
    <hyperlink ref="F100" r:id="rId3" display="https://podminky.urs.cz/item/CS_URS_2022_01/113107182"/>
    <hyperlink ref="F104" r:id="rId4" display="https://podminky.urs.cz/item/CS_URS_2022_01/115101201"/>
    <hyperlink ref="F107" r:id="rId5" display="https://podminky.urs.cz/item/CS_URS_2022_01/115101301"/>
    <hyperlink ref="F110" r:id="rId6" display="https://podminky.urs.cz/item/CS_URS_2022_01/119001405"/>
    <hyperlink ref="F116" r:id="rId7" display="https://podminky.urs.cz/item/CS_URS_2022_01/119001406"/>
    <hyperlink ref="F120" r:id="rId8" display="https://podminky.urs.cz/item/CS_URS_2022_01/119001421"/>
    <hyperlink ref="F124" r:id="rId9" display="https://podminky.urs.cz/item/CS_URS_2022_01/132254205"/>
    <hyperlink ref="F177" r:id="rId10" display="https://podminky.urs.cz/item/CS_URS_2022_01/133251104"/>
    <hyperlink ref="F227" r:id="rId11" display="https://podminky.urs.cz/item/CS_URS_2022_01/139001101"/>
    <hyperlink ref="F234" r:id="rId12" display="https://podminky.urs.cz/item/CS_URS_2022_01/139951121"/>
    <hyperlink ref="F240" r:id="rId13" display="https://podminky.urs.cz/item/CS_URS_2022_01/151201101"/>
    <hyperlink ref="F293" r:id="rId14" display="https://podminky.urs.cz/item/CS_URS_2022_01/151201111"/>
    <hyperlink ref="F296" r:id="rId15" display="https://podminky.urs.cz/item/CS_URS_2022_01/162751117"/>
    <hyperlink ref="F303" r:id="rId16" display="https://podminky.urs.cz/item/CS_URS_2022_01/162751137"/>
    <hyperlink ref="F307" r:id="rId17" display="https://podminky.urs.cz/item/CS_URS_2022_01/167151102"/>
    <hyperlink ref="F310" r:id="rId18" display="https://podminky.urs.cz/item/CS_URS_2022_01/167151111"/>
    <hyperlink ref="F313" r:id="rId19" display="https://podminky.urs.cz/item/CS_URS_2022_01/171201221"/>
    <hyperlink ref="F317" r:id="rId20" display="https://podminky.urs.cz/item/CS_URS_2022_01/171251201"/>
    <hyperlink ref="F321" r:id="rId21" display="https://podminky.urs.cz/item/CS_URS_2022_01/174151101"/>
    <hyperlink ref="F333" r:id="rId22" display="https://podminky.urs.cz/item/CS_URS_2022_01/175111201"/>
    <hyperlink ref="F342" r:id="rId23" display="https://podminky.urs.cz/item/CS_URS_2022_01/359901111"/>
    <hyperlink ref="F345" r:id="rId24" display="https://podminky.urs.cz/item/CS_URS_2022_01/359901211"/>
    <hyperlink ref="F349" r:id="rId25" display="https://podminky.urs.cz/item/CS_URS_2022_01/451573111"/>
    <hyperlink ref="F353" r:id="rId26" display="https://podminky.urs.cz/item/CS_URS_2022_01/452112111"/>
    <hyperlink ref="F364" r:id="rId27" display="https://podminky.urs.cz/item/CS_URS_2022_01/452112121"/>
    <hyperlink ref="F370" r:id="rId28" display="https://podminky.urs.cz/item/CS_URS_2022_01/564261111"/>
    <hyperlink ref="F374" r:id="rId29" display="https://podminky.urs.cz/item/CS_URS_2022_01/564761111"/>
    <hyperlink ref="F377" r:id="rId30" display="https://podminky.urs.cz/item/CS_URS_2022_01/573111111"/>
    <hyperlink ref="F381" r:id="rId31" display="https://podminky.urs.cz/item/CS_URS_2022_01/577144131"/>
    <hyperlink ref="F384" r:id="rId32" display="https://podminky.urs.cz/item/CS_URS_2022_01/577146111"/>
    <hyperlink ref="F391" r:id="rId33" display="https://podminky.urs.cz/item/CS_URS_2022_01/871375231"/>
    <hyperlink ref="F394" r:id="rId34" display="https://podminky.urs.cz/item/CS_URS_2022_01/877375221"/>
    <hyperlink ref="F399" r:id="rId35" display="https://podminky.urs.cz/item/CS_URS_2022_01/894411121"/>
    <hyperlink ref="F412" r:id="rId36" display="https://podminky.urs.cz/item/CS_URS_2022_01/899104112"/>
    <hyperlink ref="F424" r:id="rId37" display="https://podminky.urs.cz/item/CS_URS_2022_01/919735112"/>
    <hyperlink ref="F428" r:id="rId38" display="https://podminky.urs.cz/item/CS_URS_2022_01/997221551"/>
    <hyperlink ref="F430" r:id="rId39" display="https://podminky.urs.cz/item/CS_URS_2022_01/997221559"/>
    <hyperlink ref="F433" r:id="rId40" display="https://podminky.urs.cz/item/CS_URS_2022_01/997221611"/>
    <hyperlink ref="F435" r:id="rId41" display="https://podminky.urs.cz/item/CS_URS_2022_01/997221655"/>
    <hyperlink ref="F438" r:id="rId42" display="https://podminky.urs.cz/item/CS_URS_2022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6" customFormat="1" ht="45" customHeight="1">
      <c r="B3" s="269"/>
      <c r="C3" s="270" t="s">
        <v>600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601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602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603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604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605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606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607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608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609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610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78</v>
      </c>
      <c r="F18" s="276" t="s">
        <v>611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612</v>
      </c>
      <c r="F19" s="276" t="s">
        <v>613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614</v>
      </c>
      <c r="F20" s="276" t="s">
        <v>615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616</v>
      </c>
      <c r="F21" s="276" t="s">
        <v>617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618</v>
      </c>
      <c r="F22" s="276" t="s">
        <v>619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620</v>
      </c>
      <c r="F23" s="276" t="s">
        <v>621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622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623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624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625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626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627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628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629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630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99</v>
      </c>
      <c r="F36" s="276"/>
      <c r="G36" s="276" t="s">
        <v>631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632</v>
      </c>
      <c r="F37" s="276"/>
      <c r="G37" s="276" t="s">
        <v>633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52</v>
      </c>
      <c r="F38" s="276"/>
      <c r="G38" s="276" t="s">
        <v>634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53</v>
      </c>
      <c r="F39" s="276"/>
      <c r="G39" s="276" t="s">
        <v>635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100</v>
      </c>
      <c r="F40" s="276"/>
      <c r="G40" s="276" t="s">
        <v>636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101</v>
      </c>
      <c r="F41" s="276"/>
      <c r="G41" s="276" t="s">
        <v>637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638</v>
      </c>
      <c r="F42" s="276"/>
      <c r="G42" s="276" t="s">
        <v>639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640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641</v>
      </c>
      <c r="F44" s="276"/>
      <c r="G44" s="276" t="s">
        <v>642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103</v>
      </c>
      <c r="F45" s="276"/>
      <c r="G45" s="276" t="s">
        <v>643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644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645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646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647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648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649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650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651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652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653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654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655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656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657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658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659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660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661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662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663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664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665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666</v>
      </c>
      <c r="D76" s="294"/>
      <c r="E76" s="294"/>
      <c r="F76" s="294" t="s">
        <v>667</v>
      </c>
      <c r="G76" s="295"/>
      <c r="H76" s="294" t="s">
        <v>53</v>
      </c>
      <c r="I76" s="294" t="s">
        <v>56</v>
      </c>
      <c r="J76" s="294" t="s">
        <v>668</v>
      </c>
      <c r="K76" s="293"/>
    </row>
    <row r="77" s="1" customFormat="1" ht="17.25" customHeight="1">
      <c r="B77" s="291"/>
      <c r="C77" s="296" t="s">
        <v>669</v>
      </c>
      <c r="D77" s="296"/>
      <c r="E77" s="296"/>
      <c r="F77" s="297" t="s">
        <v>670</v>
      </c>
      <c r="G77" s="298"/>
      <c r="H77" s="296"/>
      <c r="I77" s="296"/>
      <c r="J77" s="296" t="s">
        <v>671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52</v>
      </c>
      <c r="D79" s="301"/>
      <c r="E79" s="301"/>
      <c r="F79" s="302" t="s">
        <v>672</v>
      </c>
      <c r="G79" s="303"/>
      <c r="H79" s="279" t="s">
        <v>673</v>
      </c>
      <c r="I79" s="279" t="s">
        <v>674</v>
      </c>
      <c r="J79" s="279">
        <v>20</v>
      </c>
      <c r="K79" s="293"/>
    </row>
    <row r="80" s="1" customFormat="1" ht="15" customHeight="1">
      <c r="B80" s="291"/>
      <c r="C80" s="279" t="s">
        <v>675</v>
      </c>
      <c r="D80" s="279"/>
      <c r="E80" s="279"/>
      <c r="F80" s="302" t="s">
        <v>672</v>
      </c>
      <c r="G80" s="303"/>
      <c r="H80" s="279" t="s">
        <v>676</v>
      </c>
      <c r="I80" s="279" t="s">
        <v>674</v>
      </c>
      <c r="J80" s="279">
        <v>120</v>
      </c>
      <c r="K80" s="293"/>
    </row>
    <row r="81" s="1" customFormat="1" ht="15" customHeight="1">
      <c r="B81" s="304"/>
      <c r="C81" s="279" t="s">
        <v>677</v>
      </c>
      <c r="D81" s="279"/>
      <c r="E81" s="279"/>
      <c r="F81" s="302" t="s">
        <v>678</v>
      </c>
      <c r="G81" s="303"/>
      <c r="H81" s="279" t="s">
        <v>679</v>
      </c>
      <c r="I81" s="279" t="s">
        <v>674</v>
      </c>
      <c r="J81" s="279">
        <v>50</v>
      </c>
      <c r="K81" s="293"/>
    </row>
    <row r="82" s="1" customFormat="1" ht="15" customHeight="1">
      <c r="B82" s="304"/>
      <c r="C82" s="279" t="s">
        <v>680</v>
      </c>
      <c r="D82" s="279"/>
      <c r="E82" s="279"/>
      <c r="F82" s="302" t="s">
        <v>672</v>
      </c>
      <c r="G82" s="303"/>
      <c r="H82" s="279" t="s">
        <v>681</v>
      </c>
      <c r="I82" s="279" t="s">
        <v>682</v>
      </c>
      <c r="J82" s="279"/>
      <c r="K82" s="293"/>
    </row>
    <row r="83" s="1" customFormat="1" ht="15" customHeight="1">
      <c r="B83" s="304"/>
      <c r="C83" s="305" t="s">
        <v>683</v>
      </c>
      <c r="D83" s="305"/>
      <c r="E83" s="305"/>
      <c r="F83" s="306" t="s">
        <v>678</v>
      </c>
      <c r="G83" s="305"/>
      <c r="H83" s="305" t="s">
        <v>684</v>
      </c>
      <c r="I83" s="305" t="s">
        <v>674</v>
      </c>
      <c r="J83" s="305">
        <v>15</v>
      </c>
      <c r="K83" s="293"/>
    </row>
    <row r="84" s="1" customFormat="1" ht="15" customHeight="1">
      <c r="B84" s="304"/>
      <c r="C84" s="305" t="s">
        <v>685</v>
      </c>
      <c r="D84" s="305"/>
      <c r="E84" s="305"/>
      <c r="F84" s="306" t="s">
        <v>678</v>
      </c>
      <c r="G84" s="305"/>
      <c r="H84" s="305" t="s">
        <v>686</v>
      </c>
      <c r="I84" s="305" t="s">
        <v>674</v>
      </c>
      <c r="J84" s="305">
        <v>15</v>
      </c>
      <c r="K84" s="293"/>
    </row>
    <row r="85" s="1" customFormat="1" ht="15" customHeight="1">
      <c r="B85" s="304"/>
      <c r="C85" s="305" t="s">
        <v>687</v>
      </c>
      <c r="D85" s="305"/>
      <c r="E85" s="305"/>
      <c r="F85" s="306" t="s">
        <v>678</v>
      </c>
      <c r="G85" s="305"/>
      <c r="H85" s="305" t="s">
        <v>688</v>
      </c>
      <c r="I85" s="305" t="s">
        <v>674</v>
      </c>
      <c r="J85" s="305">
        <v>20</v>
      </c>
      <c r="K85" s="293"/>
    </row>
    <row r="86" s="1" customFormat="1" ht="15" customHeight="1">
      <c r="B86" s="304"/>
      <c r="C86" s="305" t="s">
        <v>689</v>
      </c>
      <c r="D86" s="305"/>
      <c r="E86" s="305"/>
      <c r="F86" s="306" t="s">
        <v>678</v>
      </c>
      <c r="G86" s="305"/>
      <c r="H86" s="305" t="s">
        <v>690</v>
      </c>
      <c r="I86" s="305" t="s">
        <v>674</v>
      </c>
      <c r="J86" s="305">
        <v>20</v>
      </c>
      <c r="K86" s="293"/>
    </row>
    <row r="87" s="1" customFormat="1" ht="15" customHeight="1">
      <c r="B87" s="304"/>
      <c r="C87" s="279" t="s">
        <v>691</v>
      </c>
      <c r="D87" s="279"/>
      <c r="E87" s="279"/>
      <c r="F87" s="302" t="s">
        <v>678</v>
      </c>
      <c r="G87" s="303"/>
      <c r="H87" s="279" t="s">
        <v>692</v>
      </c>
      <c r="I87" s="279" t="s">
        <v>674</v>
      </c>
      <c r="J87" s="279">
        <v>50</v>
      </c>
      <c r="K87" s="293"/>
    </row>
    <row r="88" s="1" customFormat="1" ht="15" customHeight="1">
      <c r="B88" s="304"/>
      <c r="C88" s="279" t="s">
        <v>693</v>
      </c>
      <c r="D88" s="279"/>
      <c r="E88" s="279"/>
      <c r="F88" s="302" t="s">
        <v>678</v>
      </c>
      <c r="G88" s="303"/>
      <c r="H88" s="279" t="s">
        <v>694</v>
      </c>
      <c r="I88" s="279" t="s">
        <v>674</v>
      </c>
      <c r="J88" s="279">
        <v>20</v>
      </c>
      <c r="K88" s="293"/>
    </row>
    <row r="89" s="1" customFormat="1" ht="15" customHeight="1">
      <c r="B89" s="304"/>
      <c r="C89" s="279" t="s">
        <v>695</v>
      </c>
      <c r="D89" s="279"/>
      <c r="E89" s="279"/>
      <c r="F89" s="302" t="s">
        <v>678</v>
      </c>
      <c r="G89" s="303"/>
      <c r="H89" s="279" t="s">
        <v>696</v>
      </c>
      <c r="I89" s="279" t="s">
        <v>674</v>
      </c>
      <c r="J89" s="279">
        <v>20</v>
      </c>
      <c r="K89" s="293"/>
    </row>
    <row r="90" s="1" customFormat="1" ht="15" customHeight="1">
      <c r="B90" s="304"/>
      <c r="C90" s="279" t="s">
        <v>697</v>
      </c>
      <c r="D90" s="279"/>
      <c r="E90" s="279"/>
      <c r="F90" s="302" t="s">
        <v>678</v>
      </c>
      <c r="G90" s="303"/>
      <c r="H90" s="279" t="s">
        <v>698</v>
      </c>
      <c r="I90" s="279" t="s">
        <v>674</v>
      </c>
      <c r="J90" s="279">
        <v>50</v>
      </c>
      <c r="K90" s="293"/>
    </row>
    <row r="91" s="1" customFormat="1" ht="15" customHeight="1">
      <c r="B91" s="304"/>
      <c r="C91" s="279" t="s">
        <v>699</v>
      </c>
      <c r="D91" s="279"/>
      <c r="E91" s="279"/>
      <c r="F91" s="302" t="s">
        <v>678</v>
      </c>
      <c r="G91" s="303"/>
      <c r="H91" s="279" t="s">
        <v>699</v>
      </c>
      <c r="I91" s="279" t="s">
        <v>674</v>
      </c>
      <c r="J91" s="279">
        <v>50</v>
      </c>
      <c r="K91" s="293"/>
    </row>
    <row r="92" s="1" customFormat="1" ht="15" customHeight="1">
      <c r="B92" s="304"/>
      <c r="C92" s="279" t="s">
        <v>700</v>
      </c>
      <c r="D92" s="279"/>
      <c r="E92" s="279"/>
      <c r="F92" s="302" t="s">
        <v>678</v>
      </c>
      <c r="G92" s="303"/>
      <c r="H92" s="279" t="s">
        <v>701</v>
      </c>
      <c r="I92" s="279" t="s">
        <v>674</v>
      </c>
      <c r="J92" s="279">
        <v>255</v>
      </c>
      <c r="K92" s="293"/>
    </row>
    <row r="93" s="1" customFormat="1" ht="15" customHeight="1">
      <c r="B93" s="304"/>
      <c r="C93" s="279" t="s">
        <v>702</v>
      </c>
      <c r="D93" s="279"/>
      <c r="E93" s="279"/>
      <c r="F93" s="302" t="s">
        <v>672</v>
      </c>
      <c r="G93" s="303"/>
      <c r="H93" s="279" t="s">
        <v>703</v>
      </c>
      <c r="I93" s="279" t="s">
        <v>704</v>
      </c>
      <c r="J93" s="279"/>
      <c r="K93" s="293"/>
    </row>
    <row r="94" s="1" customFormat="1" ht="15" customHeight="1">
      <c r="B94" s="304"/>
      <c r="C94" s="279" t="s">
        <v>705</v>
      </c>
      <c r="D94" s="279"/>
      <c r="E94" s="279"/>
      <c r="F94" s="302" t="s">
        <v>672</v>
      </c>
      <c r="G94" s="303"/>
      <c r="H94" s="279" t="s">
        <v>706</v>
      </c>
      <c r="I94" s="279" t="s">
        <v>707</v>
      </c>
      <c r="J94" s="279"/>
      <c r="K94" s="293"/>
    </row>
    <row r="95" s="1" customFormat="1" ht="15" customHeight="1">
      <c r="B95" s="304"/>
      <c r="C95" s="279" t="s">
        <v>708</v>
      </c>
      <c r="D95" s="279"/>
      <c r="E95" s="279"/>
      <c r="F95" s="302" t="s">
        <v>672</v>
      </c>
      <c r="G95" s="303"/>
      <c r="H95" s="279" t="s">
        <v>708</v>
      </c>
      <c r="I95" s="279" t="s">
        <v>707</v>
      </c>
      <c r="J95" s="279"/>
      <c r="K95" s="293"/>
    </row>
    <row r="96" s="1" customFormat="1" ht="15" customHeight="1">
      <c r="B96" s="304"/>
      <c r="C96" s="279" t="s">
        <v>37</v>
      </c>
      <c r="D96" s="279"/>
      <c r="E96" s="279"/>
      <c r="F96" s="302" t="s">
        <v>672</v>
      </c>
      <c r="G96" s="303"/>
      <c r="H96" s="279" t="s">
        <v>709</v>
      </c>
      <c r="I96" s="279" t="s">
        <v>707</v>
      </c>
      <c r="J96" s="279"/>
      <c r="K96" s="293"/>
    </row>
    <row r="97" s="1" customFormat="1" ht="15" customHeight="1">
      <c r="B97" s="304"/>
      <c r="C97" s="279" t="s">
        <v>47</v>
      </c>
      <c r="D97" s="279"/>
      <c r="E97" s="279"/>
      <c r="F97" s="302" t="s">
        <v>672</v>
      </c>
      <c r="G97" s="303"/>
      <c r="H97" s="279" t="s">
        <v>710</v>
      </c>
      <c r="I97" s="279" t="s">
        <v>707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711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666</v>
      </c>
      <c r="D103" s="294"/>
      <c r="E103" s="294"/>
      <c r="F103" s="294" t="s">
        <v>667</v>
      </c>
      <c r="G103" s="295"/>
      <c r="H103" s="294" t="s">
        <v>53</v>
      </c>
      <c r="I103" s="294" t="s">
        <v>56</v>
      </c>
      <c r="J103" s="294" t="s">
        <v>668</v>
      </c>
      <c r="K103" s="293"/>
    </row>
    <row r="104" s="1" customFormat="1" ht="17.25" customHeight="1">
      <c r="B104" s="291"/>
      <c r="C104" s="296" t="s">
        <v>669</v>
      </c>
      <c r="D104" s="296"/>
      <c r="E104" s="296"/>
      <c r="F104" s="297" t="s">
        <v>670</v>
      </c>
      <c r="G104" s="298"/>
      <c r="H104" s="296"/>
      <c r="I104" s="296"/>
      <c r="J104" s="296" t="s">
        <v>671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52</v>
      </c>
      <c r="D106" s="301"/>
      <c r="E106" s="301"/>
      <c r="F106" s="302" t="s">
        <v>672</v>
      </c>
      <c r="G106" s="279"/>
      <c r="H106" s="279" t="s">
        <v>712</v>
      </c>
      <c r="I106" s="279" t="s">
        <v>674</v>
      </c>
      <c r="J106" s="279">
        <v>20</v>
      </c>
      <c r="K106" s="293"/>
    </row>
    <row r="107" s="1" customFormat="1" ht="15" customHeight="1">
      <c r="B107" s="291"/>
      <c r="C107" s="279" t="s">
        <v>675</v>
      </c>
      <c r="D107" s="279"/>
      <c r="E107" s="279"/>
      <c r="F107" s="302" t="s">
        <v>672</v>
      </c>
      <c r="G107" s="279"/>
      <c r="H107" s="279" t="s">
        <v>712</v>
      </c>
      <c r="I107" s="279" t="s">
        <v>674</v>
      </c>
      <c r="J107" s="279">
        <v>120</v>
      </c>
      <c r="K107" s="293"/>
    </row>
    <row r="108" s="1" customFormat="1" ht="15" customHeight="1">
      <c r="B108" s="304"/>
      <c r="C108" s="279" t="s">
        <v>677</v>
      </c>
      <c r="D108" s="279"/>
      <c r="E108" s="279"/>
      <c r="F108" s="302" t="s">
        <v>678</v>
      </c>
      <c r="G108" s="279"/>
      <c r="H108" s="279" t="s">
        <v>712</v>
      </c>
      <c r="I108" s="279" t="s">
        <v>674</v>
      </c>
      <c r="J108" s="279">
        <v>50</v>
      </c>
      <c r="K108" s="293"/>
    </row>
    <row r="109" s="1" customFormat="1" ht="15" customHeight="1">
      <c r="B109" s="304"/>
      <c r="C109" s="279" t="s">
        <v>680</v>
      </c>
      <c r="D109" s="279"/>
      <c r="E109" s="279"/>
      <c r="F109" s="302" t="s">
        <v>672</v>
      </c>
      <c r="G109" s="279"/>
      <c r="H109" s="279" t="s">
        <v>712</v>
      </c>
      <c r="I109" s="279" t="s">
        <v>682</v>
      </c>
      <c r="J109" s="279"/>
      <c r="K109" s="293"/>
    </row>
    <row r="110" s="1" customFormat="1" ht="15" customHeight="1">
      <c r="B110" s="304"/>
      <c r="C110" s="279" t="s">
        <v>691</v>
      </c>
      <c r="D110" s="279"/>
      <c r="E110" s="279"/>
      <c r="F110" s="302" t="s">
        <v>678</v>
      </c>
      <c r="G110" s="279"/>
      <c r="H110" s="279" t="s">
        <v>712</v>
      </c>
      <c r="I110" s="279" t="s">
        <v>674</v>
      </c>
      <c r="J110" s="279">
        <v>50</v>
      </c>
      <c r="K110" s="293"/>
    </row>
    <row r="111" s="1" customFormat="1" ht="15" customHeight="1">
      <c r="B111" s="304"/>
      <c r="C111" s="279" t="s">
        <v>699</v>
      </c>
      <c r="D111" s="279"/>
      <c r="E111" s="279"/>
      <c r="F111" s="302" t="s">
        <v>678</v>
      </c>
      <c r="G111" s="279"/>
      <c r="H111" s="279" t="s">
        <v>712</v>
      </c>
      <c r="I111" s="279" t="s">
        <v>674</v>
      </c>
      <c r="J111" s="279">
        <v>50</v>
      </c>
      <c r="K111" s="293"/>
    </row>
    <row r="112" s="1" customFormat="1" ht="15" customHeight="1">
      <c r="B112" s="304"/>
      <c r="C112" s="279" t="s">
        <v>697</v>
      </c>
      <c r="D112" s="279"/>
      <c r="E112" s="279"/>
      <c r="F112" s="302" t="s">
        <v>678</v>
      </c>
      <c r="G112" s="279"/>
      <c r="H112" s="279" t="s">
        <v>712</v>
      </c>
      <c r="I112" s="279" t="s">
        <v>674</v>
      </c>
      <c r="J112" s="279">
        <v>50</v>
      </c>
      <c r="K112" s="293"/>
    </row>
    <row r="113" s="1" customFormat="1" ht="15" customHeight="1">
      <c r="B113" s="304"/>
      <c r="C113" s="279" t="s">
        <v>52</v>
      </c>
      <c r="D113" s="279"/>
      <c r="E113" s="279"/>
      <c r="F113" s="302" t="s">
        <v>672</v>
      </c>
      <c r="G113" s="279"/>
      <c r="H113" s="279" t="s">
        <v>713</v>
      </c>
      <c r="I113" s="279" t="s">
        <v>674</v>
      </c>
      <c r="J113" s="279">
        <v>20</v>
      </c>
      <c r="K113" s="293"/>
    </row>
    <row r="114" s="1" customFormat="1" ht="15" customHeight="1">
      <c r="B114" s="304"/>
      <c r="C114" s="279" t="s">
        <v>714</v>
      </c>
      <c r="D114" s="279"/>
      <c r="E114" s="279"/>
      <c r="F114" s="302" t="s">
        <v>672</v>
      </c>
      <c r="G114" s="279"/>
      <c r="H114" s="279" t="s">
        <v>715</v>
      </c>
      <c r="I114" s="279" t="s">
        <v>674</v>
      </c>
      <c r="J114" s="279">
        <v>120</v>
      </c>
      <c r="K114" s="293"/>
    </row>
    <row r="115" s="1" customFormat="1" ht="15" customHeight="1">
      <c r="B115" s="304"/>
      <c r="C115" s="279" t="s">
        <v>37</v>
      </c>
      <c r="D115" s="279"/>
      <c r="E115" s="279"/>
      <c r="F115" s="302" t="s">
        <v>672</v>
      </c>
      <c r="G115" s="279"/>
      <c r="H115" s="279" t="s">
        <v>716</v>
      </c>
      <c r="I115" s="279" t="s">
        <v>707</v>
      </c>
      <c r="J115" s="279"/>
      <c r="K115" s="293"/>
    </row>
    <row r="116" s="1" customFormat="1" ht="15" customHeight="1">
      <c r="B116" s="304"/>
      <c r="C116" s="279" t="s">
        <v>47</v>
      </c>
      <c r="D116" s="279"/>
      <c r="E116" s="279"/>
      <c r="F116" s="302" t="s">
        <v>672</v>
      </c>
      <c r="G116" s="279"/>
      <c r="H116" s="279" t="s">
        <v>717</v>
      </c>
      <c r="I116" s="279" t="s">
        <v>707</v>
      </c>
      <c r="J116" s="279"/>
      <c r="K116" s="293"/>
    </row>
    <row r="117" s="1" customFormat="1" ht="15" customHeight="1">
      <c r="B117" s="304"/>
      <c r="C117" s="279" t="s">
        <v>56</v>
      </c>
      <c r="D117" s="279"/>
      <c r="E117" s="279"/>
      <c r="F117" s="302" t="s">
        <v>672</v>
      </c>
      <c r="G117" s="279"/>
      <c r="H117" s="279" t="s">
        <v>718</v>
      </c>
      <c r="I117" s="279" t="s">
        <v>719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720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666</v>
      </c>
      <c r="D123" s="294"/>
      <c r="E123" s="294"/>
      <c r="F123" s="294" t="s">
        <v>667</v>
      </c>
      <c r="G123" s="295"/>
      <c r="H123" s="294" t="s">
        <v>53</v>
      </c>
      <c r="I123" s="294" t="s">
        <v>56</v>
      </c>
      <c r="J123" s="294" t="s">
        <v>668</v>
      </c>
      <c r="K123" s="323"/>
    </row>
    <row r="124" s="1" customFormat="1" ht="17.25" customHeight="1">
      <c r="B124" s="322"/>
      <c r="C124" s="296" t="s">
        <v>669</v>
      </c>
      <c r="D124" s="296"/>
      <c r="E124" s="296"/>
      <c r="F124" s="297" t="s">
        <v>670</v>
      </c>
      <c r="G124" s="298"/>
      <c r="H124" s="296"/>
      <c r="I124" s="296"/>
      <c r="J124" s="296" t="s">
        <v>671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675</v>
      </c>
      <c r="D126" s="301"/>
      <c r="E126" s="301"/>
      <c r="F126" s="302" t="s">
        <v>672</v>
      </c>
      <c r="G126" s="279"/>
      <c r="H126" s="279" t="s">
        <v>712</v>
      </c>
      <c r="I126" s="279" t="s">
        <v>674</v>
      </c>
      <c r="J126" s="279">
        <v>120</v>
      </c>
      <c r="K126" s="327"/>
    </row>
    <row r="127" s="1" customFormat="1" ht="15" customHeight="1">
      <c r="B127" s="324"/>
      <c r="C127" s="279" t="s">
        <v>721</v>
      </c>
      <c r="D127" s="279"/>
      <c r="E127" s="279"/>
      <c r="F127" s="302" t="s">
        <v>672</v>
      </c>
      <c r="G127" s="279"/>
      <c r="H127" s="279" t="s">
        <v>722</v>
      </c>
      <c r="I127" s="279" t="s">
        <v>674</v>
      </c>
      <c r="J127" s="279" t="s">
        <v>723</v>
      </c>
      <c r="K127" s="327"/>
    </row>
    <row r="128" s="1" customFormat="1" ht="15" customHeight="1">
      <c r="B128" s="324"/>
      <c r="C128" s="279" t="s">
        <v>620</v>
      </c>
      <c r="D128" s="279"/>
      <c r="E128" s="279"/>
      <c r="F128" s="302" t="s">
        <v>672</v>
      </c>
      <c r="G128" s="279"/>
      <c r="H128" s="279" t="s">
        <v>724</v>
      </c>
      <c r="I128" s="279" t="s">
        <v>674</v>
      </c>
      <c r="J128" s="279" t="s">
        <v>723</v>
      </c>
      <c r="K128" s="327"/>
    </row>
    <row r="129" s="1" customFormat="1" ht="15" customHeight="1">
      <c r="B129" s="324"/>
      <c r="C129" s="279" t="s">
        <v>683</v>
      </c>
      <c r="D129" s="279"/>
      <c r="E129" s="279"/>
      <c r="F129" s="302" t="s">
        <v>678</v>
      </c>
      <c r="G129" s="279"/>
      <c r="H129" s="279" t="s">
        <v>684</v>
      </c>
      <c r="I129" s="279" t="s">
        <v>674</v>
      </c>
      <c r="J129" s="279">
        <v>15</v>
      </c>
      <c r="K129" s="327"/>
    </row>
    <row r="130" s="1" customFormat="1" ht="15" customHeight="1">
      <c r="B130" s="324"/>
      <c r="C130" s="305" t="s">
        <v>685</v>
      </c>
      <c r="D130" s="305"/>
      <c r="E130" s="305"/>
      <c r="F130" s="306" t="s">
        <v>678</v>
      </c>
      <c r="G130" s="305"/>
      <c r="H130" s="305" t="s">
        <v>686</v>
      </c>
      <c r="I130" s="305" t="s">
        <v>674</v>
      </c>
      <c r="J130" s="305">
        <v>15</v>
      </c>
      <c r="K130" s="327"/>
    </row>
    <row r="131" s="1" customFormat="1" ht="15" customHeight="1">
      <c r="B131" s="324"/>
      <c r="C131" s="305" t="s">
        <v>687</v>
      </c>
      <c r="D131" s="305"/>
      <c r="E131" s="305"/>
      <c r="F131" s="306" t="s">
        <v>678</v>
      </c>
      <c r="G131" s="305"/>
      <c r="H131" s="305" t="s">
        <v>688</v>
      </c>
      <c r="I131" s="305" t="s">
        <v>674</v>
      </c>
      <c r="J131" s="305">
        <v>20</v>
      </c>
      <c r="K131" s="327"/>
    </row>
    <row r="132" s="1" customFormat="1" ht="15" customHeight="1">
      <c r="B132" s="324"/>
      <c r="C132" s="305" t="s">
        <v>689</v>
      </c>
      <c r="D132" s="305"/>
      <c r="E132" s="305"/>
      <c r="F132" s="306" t="s">
        <v>678</v>
      </c>
      <c r="G132" s="305"/>
      <c r="H132" s="305" t="s">
        <v>690</v>
      </c>
      <c r="I132" s="305" t="s">
        <v>674</v>
      </c>
      <c r="J132" s="305">
        <v>20</v>
      </c>
      <c r="K132" s="327"/>
    </row>
    <row r="133" s="1" customFormat="1" ht="15" customHeight="1">
      <c r="B133" s="324"/>
      <c r="C133" s="279" t="s">
        <v>677</v>
      </c>
      <c r="D133" s="279"/>
      <c r="E133" s="279"/>
      <c r="F133" s="302" t="s">
        <v>678</v>
      </c>
      <c r="G133" s="279"/>
      <c r="H133" s="279" t="s">
        <v>712</v>
      </c>
      <c r="I133" s="279" t="s">
        <v>674</v>
      </c>
      <c r="J133" s="279">
        <v>50</v>
      </c>
      <c r="K133" s="327"/>
    </row>
    <row r="134" s="1" customFormat="1" ht="15" customHeight="1">
      <c r="B134" s="324"/>
      <c r="C134" s="279" t="s">
        <v>691</v>
      </c>
      <c r="D134" s="279"/>
      <c r="E134" s="279"/>
      <c r="F134" s="302" t="s">
        <v>678</v>
      </c>
      <c r="G134" s="279"/>
      <c r="H134" s="279" t="s">
        <v>712</v>
      </c>
      <c r="I134" s="279" t="s">
        <v>674</v>
      </c>
      <c r="J134" s="279">
        <v>50</v>
      </c>
      <c r="K134" s="327"/>
    </row>
    <row r="135" s="1" customFormat="1" ht="15" customHeight="1">
      <c r="B135" s="324"/>
      <c r="C135" s="279" t="s">
        <v>697</v>
      </c>
      <c r="D135" s="279"/>
      <c r="E135" s="279"/>
      <c r="F135" s="302" t="s">
        <v>678</v>
      </c>
      <c r="G135" s="279"/>
      <c r="H135" s="279" t="s">
        <v>712</v>
      </c>
      <c r="I135" s="279" t="s">
        <v>674</v>
      </c>
      <c r="J135" s="279">
        <v>50</v>
      </c>
      <c r="K135" s="327"/>
    </row>
    <row r="136" s="1" customFormat="1" ht="15" customHeight="1">
      <c r="B136" s="324"/>
      <c r="C136" s="279" t="s">
        <v>699</v>
      </c>
      <c r="D136" s="279"/>
      <c r="E136" s="279"/>
      <c r="F136" s="302" t="s">
        <v>678</v>
      </c>
      <c r="G136" s="279"/>
      <c r="H136" s="279" t="s">
        <v>712</v>
      </c>
      <c r="I136" s="279" t="s">
        <v>674</v>
      </c>
      <c r="J136" s="279">
        <v>50</v>
      </c>
      <c r="K136" s="327"/>
    </row>
    <row r="137" s="1" customFormat="1" ht="15" customHeight="1">
      <c r="B137" s="324"/>
      <c r="C137" s="279" t="s">
        <v>700</v>
      </c>
      <c r="D137" s="279"/>
      <c r="E137" s="279"/>
      <c r="F137" s="302" t="s">
        <v>678</v>
      </c>
      <c r="G137" s="279"/>
      <c r="H137" s="279" t="s">
        <v>725</v>
      </c>
      <c r="I137" s="279" t="s">
        <v>674</v>
      </c>
      <c r="J137" s="279">
        <v>255</v>
      </c>
      <c r="K137" s="327"/>
    </row>
    <row r="138" s="1" customFormat="1" ht="15" customHeight="1">
      <c r="B138" s="324"/>
      <c r="C138" s="279" t="s">
        <v>702</v>
      </c>
      <c r="D138" s="279"/>
      <c r="E138" s="279"/>
      <c r="F138" s="302" t="s">
        <v>672</v>
      </c>
      <c r="G138" s="279"/>
      <c r="H138" s="279" t="s">
        <v>726</v>
      </c>
      <c r="I138" s="279" t="s">
        <v>704</v>
      </c>
      <c r="J138" s="279"/>
      <c r="K138" s="327"/>
    </row>
    <row r="139" s="1" customFormat="1" ht="15" customHeight="1">
      <c r="B139" s="324"/>
      <c r="C139" s="279" t="s">
        <v>705</v>
      </c>
      <c r="D139" s="279"/>
      <c r="E139" s="279"/>
      <c r="F139" s="302" t="s">
        <v>672</v>
      </c>
      <c r="G139" s="279"/>
      <c r="H139" s="279" t="s">
        <v>727</v>
      </c>
      <c r="I139" s="279" t="s">
        <v>707</v>
      </c>
      <c r="J139" s="279"/>
      <c r="K139" s="327"/>
    </row>
    <row r="140" s="1" customFormat="1" ht="15" customHeight="1">
      <c r="B140" s="324"/>
      <c r="C140" s="279" t="s">
        <v>708</v>
      </c>
      <c r="D140" s="279"/>
      <c r="E140" s="279"/>
      <c r="F140" s="302" t="s">
        <v>672</v>
      </c>
      <c r="G140" s="279"/>
      <c r="H140" s="279" t="s">
        <v>708</v>
      </c>
      <c r="I140" s="279" t="s">
        <v>707</v>
      </c>
      <c r="J140" s="279"/>
      <c r="K140" s="327"/>
    </row>
    <row r="141" s="1" customFormat="1" ht="15" customHeight="1">
      <c r="B141" s="324"/>
      <c r="C141" s="279" t="s">
        <v>37</v>
      </c>
      <c r="D141" s="279"/>
      <c r="E141" s="279"/>
      <c r="F141" s="302" t="s">
        <v>672</v>
      </c>
      <c r="G141" s="279"/>
      <c r="H141" s="279" t="s">
        <v>728</v>
      </c>
      <c r="I141" s="279" t="s">
        <v>707</v>
      </c>
      <c r="J141" s="279"/>
      <c r="K141" s="327"/>
    </row>
    <row r="142" s="1" customFormat="1" ht="15" customHeight="1">
      <c r="B142" s="324"/>
      <c r="C142" s="279" t="s">
        <v>729</v>
      </c>
      <c r="D142" s="279"/>
      <c r="E142" s="279"/>
      <c r="F142" s="302" t="s">
        <v>672</v>
      </c>
      <c r="G142" s="279"/>
      <c r="H142" s="279" t="s">
        <v>730</v>
      </c>
      <c r="I142" s="279" t="s">
        <v>707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731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666</v>
      </c>
      <c r="D148" s="294"/>
      <c r="E148" s="294"/>
      <c r="F148" s="294" t="s">
        <v>667</v>
      </c>
      <c r="G148" s="295"/>
      <c r="H148" s="294" t="s">
        <v>53</v>
      </c>
      <c r="I148" s="294" t="s">
        <v>56</v>
      </c>
      <c r="J148" s="294" t="s">
        <v>668</v>
      </c>
      <c r="K148" s="293"/>
    </row>
    <row r="149" s="1" customFormat="1" ht="17.25" customHeight="1">
      <c r="B149" s="291"/>
      <c r="C149" s="296" t="s">
        <v>669</v>
      </c>
      <c r="D149" s="296"/>
      <c r="E149" s="296"/>
      <c r="F149" s="297" t="s">
        <v>670</v>
      </c>
      <c r="G149" s="298"/>
      <c r="H149" s="296"/>
      <c r="I149" s="296"/>
      <c r="J149" s="296" t="s">
        <v>671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675</v>
      </c>
      <c r="D151" s="279"/>
      <c r="E151" s="279"/>
      <c r="F151" s="332" t="s">
        <v>672</v>
      </c>
      <c r="G151" s="279"/>
      <c r="H151" s="331" t="s">
        <v>712</v>
      </c>
      <c r="I151" s="331" t="s">
        <v>674</v>
      </c>
      <c r="J151" s="331">
        <v>120</v>
      </c>
      <c r="K151" s="327"/>
    </row>
    <row r="152" s="1" customFormat="1" ht="15" customHeight="1">
      <c r="B152" s="304"/>
      <c r="C152" s="331" t="s">
        <v>721</v>
      </c>
      <c r="D152" s="279"/>
      <c r="E152" s="279"/>
      <c r="F152" s="332" t="s">
        <v>672</v>
      </c>
      <c r="G152" s="279"/>
      <c r="H152" s="331" t="s">
        <v>732</v>
      </c>
      <c r="I152" s="331" t="s">
        <v>674</v>
      </c>
      <c r="J152" s="331" t="s">
        <v>723</v>
      </c>
      <c r="K152" s="327"/>
    </row>
    <row r="153" s="1" customFormat="1" ht="15" customHeight="1">
      <c r="B153" s="304"/>
      <c r="C153" s="331" t="s">
        <v>620</v>
      </c>
      <c r="D153" s="279"/>
      <c r="E153" s="279"/>
      <c r="F153" s="332" t="s">
        <v>672</v>
      </c>
      <c r="G153" s="279"/>
      <c r="H153" s="331" t="s">
        <v>733</v>
      </c>
      <c r="I153" s="331" t="s">
        <v>674</v>
      </c>
      <c r="J153" s="331" t="s">
        <v>723</v>
      </c>
      <c r="K153" s="327"/>
    </row>
    <row r="154" s="1" customFormat="1" ht="15" customHeight="1">
      <c r="B154" s="304"/>
      <c r="C154" s="331" t="s">
        <v>677</v>
      </c>
      <c r="D154" s="279"/>
      <c r="E154" s="279"/>
      <c r="F154" s="332" t="s">
        <v>678</v>
      </c>
      <c r="G154" s="279"/>
      <c r="H154" s="331" t="s">
        <v>712</v>
      </c>
      <c r="I154" s="331" t="s">
        <v>674</v>
      </c>
      <c r="J154" s="331">
        <v>50</v>
      </c>
      <c r="K154" s="327"/>
    </row>
    <row r="155" s="1" customFormat="1" ht="15" customHeight="1">
      <c r="B155" s="304"/>
      <c r="C155" s="331" t="s">
        <v>680</v>
      </c>
      <c r="D155" s="279"/>
      <c r="E155" s="279"/>
      <c r="F155" s="332" t="s">
        <v>672</v>
      </c>
      <c r="G155" s="279"/>
      <c r="H155" s="331" t="s">
        <v>712</v>
      </c>
      <c r="I155" s="331" t="s">
        <v>682</v>
      </c>
      <c r="J155" s="331"/>
      <c r="K155" s="327"/>
    </row>
    <row r="156" s="1" customFormat="1" ht="15" customHeight="1">
      <c r="B156" s="304"/>
      <c r="C156" s="331" t="s">
        <v>691</v>
      </c>
      <c r="D156" s="279"/>
      <c r="E156" s="279"/>
      <c r="F156" s="332" t="s">
        <v>678</v>
      </c>
      <c r="G156" s="279"/>
      <c r="H156" s="331" t="s">
        <v>712</v>
      </c>
      <c r="I156" s="331" t="s">
        <v>674</v>
      </c>
      <c r="J156" s="331">
        <v>50</v>
      </c>
      <c r="K156" s="327"/>
    </row>
    <row r="157" s="1" customFormat="1" ht="15" customHeight="1">
      <c r="B157" s="304"/>
      <c r="C157" s="331" t="s">
        <v>699</v>
      </c>
      <c r="D157" s="279"/>
      <c r="E157" s="279"/>
      <c r="F157" s="332" t="s">
        <v>678</v>
      </c>
      <c r="G157" s="279"/>
      <c r="H157" s="331" t="s">
        <v>712</v>
      </c>
      <c r="I157" s="331" t="s">
        <v>674</v>
      </c>
      <c r="J157" s="331">
        <v>50</v>
      </c>
      <c r="K157" s="327"/>
    </row>
    <row r="158" s="1" customFormat="1" ht="15" customHeight="1">
      <c r="B158" s="304"/>
      <c r="C158" s="331" t="s">
        <v>697</v>
      </c>
      <c r="D158" s="279"/>
      <c r="E158" s="279"/>
      <c r="F158" s="332" t="s">
        <v>678</v>
      </c>
      <c r="G158" s="279"/>
      <c r="H158" s="331" t="s">
        <v>712</v>
      </c>
      <c r="I158" s="331" t="s">
        <v>674</v>
      </c>
      <c r="J158" s="331">
        <v>50</v>
      </c>
      <c r="K158" s="327"/>
    </row>
    <row r="159" s="1" customFormat="1" ht="15" customHeight="1">
      <c r="B159" s="304"/>
      <c r="C159" s="331" t="s">
        <v>86</v>
      </c>
      <c r="D159" s="279"/>
      <c r="E159" s="279"/>
      <c r="F159" s="332" t="s">
        <v>672</v>
      </c>
      <c r="G159" s="279"/>
      <c r="H159" s="331" t="s">
        <v>734</v>
      </c>
      <c r="I159" s="331" t="s">
        <v>674</v>
      </c>
      <c r="J159" s="331" t="s">
        <v>735</v>
      </c>
      <c r="K159" s="327"/>
    </row>
    <row r="160" s="1" customFormat="1" ht="15" customHeight="1">
      <c r="B160" s="304"/>
      <c r="C160" s="331" t="s">
        <v>736</v>
      </c>
      <c r="D160" s="279"/>
      <c r="E160" s="279"/>
      <c r="F160" s="332" t="s">
        <v>672</v>
      </c>
      <c r="G160" s="279"/>
      <c r="H160" s="331" t="s">
        <v>737</v>
      </c>
      <c r="I160" s="331" t="s">
        <v>707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738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666</v>
      </c>
      <c r="D166" s="294"/>
      <c r="E166" s="294"/>
      <c r="F166" s="294" t="s">
        <v>667</v>
      </c>
      <c r="G166" s="336"/>
      <c r="H166" s="337" t="s">
        <v>53</v>
      </c>
      <c r="I166" s="337" t="s">
        <v>56</v>
      </c>
      <c r="J166" s="294" t="s">
        <v>668</v>
      </c>
      <c r="K166" s="271"/>
    </row>
    <row r="167" s="1" customFormat="1" ht="17.25" customHeight="1">
      <c r="B167" s="272"/>
      <c r="C167" s="296" t="s">
        <v>669</v>
      </c>
      <c r="D167" s="296"/>
      <c r="E167" s="296"/>
      <c r="F167" s="297" t="s">
        <v>670</v>
      </c>
      <c r="G167" s="338"/>
      <c r="H167" s="339"/>
      <c r="I167" s="339"/>
      <c r="J167" s="296" t="s">
        <v>671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675</v>
      </c>
      <c r="D169" s="279"/>
      <c r="E169" s="279"/>
      <c r="F169" s="302" t="s">
        <v>672</v>
      </c>
      <c r="G169" s="279"/>
      <c r="H169" s="279" t="s">
        <v>712</v>
      </c>
      <c r="I169" s="279" t="s">
        <v>674</v>
      </c>
      <c r="J169" s="279">
        <v>120</v>
      </c>
      <c r="K169" s="327"/>
    </row>
    <row r="170" s="1" customFormat="1" ht="15" customHeight="1">
      <c r="B170" s="304"/>
      <c r="C170" s="279" t="s">
        <v>721</v>
      </c>
      <c r="D170" s="279"/>
      <c r="E170" s="279"/>
      <c r="F170" s="302" t="s">
        <v>672</v>
      </c>
      <c r="G170" s="279"/>
      <c r="H170" s="279" t="s">
        <v>722</v>
      </c>
      <c r="I170" s="279" t="s">
        <v>674</v>
      </c>
      <c r="J170" s="279" t="s">
        <v>723</v>
      </c>
      <c r="K170" s="327"/>
    </row>
    <row r="171" s="1" customFormat="1" ht="15" customHeight="1">
      <c r="B171" s="304"/>
      <c r="C171" s="279" t="s">
        <v>620</v>
      </c>
      <c r="D171" s="279"/>
      <c r="E171" s="279"/>
      <c r="F171" s="302" t="s">
        <v>672</v>
      </c>
      <c r="G171" s="279"/>
      <c r="H171" s="279" t="s">
        <v>739</v>
      </c>
      <c r="I171" s="279" t="s">
        <v>674</v>
      </c>
      <c r="J171" s="279" t="s">
        <v>723</v>
      </c>
      <c r="K171" s="327"/>
    </row>
    <row r="172" s="1" customFormat="1" ht="15" customHeight="1">
      <c r="B172" s="304"/>
      <c r="C172" s="279" t="s">
        <v>677</v>
      </c>
      <c r="D172" s="279"/>
      <c r="E172" s="279"/>
      <c r="F172" s="302" t="s">
        <v>678</v>
      </c>
      <c r="G172" s="279"/>
      <c r="H172" s="279" t="s">
        <v>739</v>
      </c>
      <c r="I172" s="279" t="s">
        <v>674</v>
      </c>
      <c r="J172" s="279">
        <v>50</v>
      </c>
      <c r="K172" s="327"/>
    </row>
    <row r="173" s="1" customFormat="1" ht="15" customHeight="1">
      <c r="B173" s="304"/>
      <c r="C173" s="279" t="s">
        <v>680</v>
      </c>
      <c r="D173" s="279"/>
      <c r="E173" s="279"/>
      <c r="F173" s="302" t="s">
        <v>672</v>
      </c>
      <c r="G173" s="279"/>
      <c r="H173" s="279" t="s">
        <v>739</v>
      </c>
      <c r="I173" s="279" t="s">
        <v>682</v>
      </c>
      <c r="J173" s="279"/>
      <c r="K173" s="327"/>
    </row>
    <row r="174" s="1" customFormat="1" ht="15" customHeight="1">
      <c r="B174" s="304"/>
      <c r="C174" s="279" t="s">
        <v>691</v>
      </c>
      <c r="D174" s="279"/>
      <c r="E174" s="279"/>
      <c r="F174" s="302" t="s">
        <v>678</v>
      </c>
      <c r="G174" s="279"/>
      <c r="H174" s="279" t="s">
        <v>739</v>
      </c>
      <c r="I174" s="279" t="s">
        <v>674</v>
      </c>
      <c r="J174" s="279">
        <v>50</v>
      </c>
      <c r="K174" s="327"/>
    </row>
    <row r="175" s="1" customFormat="1" ht="15" customHeight="1">
      <c r="B175" s="304"/>
      <c r="C175" s="279" t="s">
        <v>699</v>
      </c>
      <c r="D175" s="279"/>
      <c r="E175" s="279"/>
      <c r="F175" s="302" t="s">
        <v>678</v>
      </c>
      <c r="G175" s="279"/>
      <c r="H175" s="279" t="s">
        <v>739</v>
      </c>
      <c r="I175" s="279" t="s">
        <v>674</v>
      </c>
      <c r="J175" s="279">
        <v>50</v>
      </c>
      <c r="K175" s="327"/>
    </row>
    <row r="176" s="1" customFormat="1" ht="15" customHeight="1">
      <c r="B176" s="304"/>
      <c r="C176" s="279" t="s">
        <v>697</v>
      </c>
      <c r="D176" s="279"/>
      <c r="E176" s="279"/>
      <c r="F176" s="302" t="s">
        <v>678</v>
      </c>
      <c r="G176" s="279"/>
      <c r="H176" s="279" t="s">
        <v>739</v>
      </c>
      <c r="I176" s="279" t="s">
        <v>674</v>
      </c>
      <c r="J176" s="279">
        <v>50</v>
      </c>
      <c r="K176" s="327"/>
    </row>
    <row r="177" s="1" customFormat="1" ht="15" customHeight="1">
      <c r="B177" s="304"/>
      <c r="C177" s="279" t="s">
        <v>99</v>
      </c>
      <c r="D177" s="279"/>
      <c r="E177" s="279"/>
      <c r="F177" s="302" t="s">
        <v>672</v>
      </c>
      <c r="G177" s="279"/>
      <c r="H177" s="279" t="s">
        <v>740</v>
      </c>
      <c r="I177" s="279" t="s">
        <v>741</v>
      </c>
      <c r="J177" s="279"/>
      <c r="K177" s="327"/>
    </row>
    <row r="178" s="1" customFormat="1" ht="15" customHeight="1">
      <c r="B178" s="304"/>
      <c r="C178" s="279" t="s">
        <v>56</v>
      </c>
      <c r="D178" s="279"/>
      <c r="E178" s="279"/>
      <c r="F178" s="302" t="s">
        <v>672</v>
      </c>
      <c r="G178" s="279"/>
      <c r="H178" s="279" t="s">
        <v>742</v>
      </c>
      <c r="I178" s="279" t="s">
        <v>743</v>
      </c>
      <c r="J178" s="279">
        <v>1</v>
      </c>
      <c r="K178" s="327"/>
    </row>
    <row r="179" s="1" customFormat="1" ht="15" customHeight="1">
      <c r="B179" s="304"/>
      <c r="C179" s="279" t="s">
        <v>52</v>
      </c>
      <c r="D179" s="279"/>
      <c r="E179" s="279"/>
      <c r="F179" s="302" t="s">
        <v>672</v>
      </c>
      <c r="G179" s="279"/>
      <c r="H179" s="279" t="s">
        <v>744</v>
      </c>
      <c r="I179" s="279" t="s">
        <v>674</v>
      </c>
      <c r="J179" s="279">
        <v>20</v>
      </c>
      <c r="K179" s="327"/>
    </row>
    <row r="180" s="1" customFormat="1" ht="15" customHeight="1">
      <c r="B180" s="304"/>
      <c r="C180" s="279" t="s">
        <v>53</v>
      </c>
      <c r="D180" s="279"/>
      <c r="E180" s="279"/>
      <c r="F180" s="302" t="s">
        <v>672</v>
      </c>
      <c r="G180" s="279"/>
      <c r="H180" s="279" t="s">
        <v>745</v>
      </c>
      <c r="I180" s="279" t="s">
        <v>674</v>
      </c>
      <c r="J180" s="279">
        <v>255</v>
      </c>
      <c r="K180" s="327"/>
    </row>
    <row r="181" s="1" customFormat="1" ht="15" customHeight="1">
      <c r="B181" s="304"/>
      <c r="C181" s="279" t="s">
        <v>100</v>
      </c>
      <c r="D181" s="279"/>
      <c r="E181" s="279"/>
      <c r="F181" s="302" t="s">
        <v>672</v>
      </c>
      <c r="G181" s="279"/>
      <c r="H181" s="279" t="s">
        <v>636</v>
      </c>
      <c r="I181" s="279" t="s">
        <v>674</v>
      </c>
      <c r="J181" s="279">
        <v>10</v>
      </c>
      <c r="K181" s="327"/>
    </row>
    <row r="182" s="1" customFormat="1" ht="15" customHeight="1">
      <c r="B182" s="304"/>
      <c r="C182" s="279" t="s">
        <v>101</v>
      </c>
      <c r="D182" s="279"/>
      <c r="E182" s="279"/>
      <c r="F182" s="302" t="s">
        <v>672</v>
      </c>
      <c r="G182" s="279"/>
      <c r="H182" s="279" t="s">
        <v>746</v>
      </c>
      <c r="I182" s="279" t="s">
        <v>707</v>
      </c>
      <c r="J182" s="279"/>
      <c r="K182" s="327"/>
    </row>
    <row r="183" s="1" customFormat="1" ht="15" customHeight="1">
      <c r="B183" s="304"/>
      <c r="C183" s="279" t="s">
        <v>747</v>
      </c>
      <c r="D183" s="279"/>
      <c r="E183" s="279"/>
      <c r="F183" s="302" t="s">
        <v>672</v>
      </c>
      <c r="G183" s="279"/>
      <c r="H183" s="279" t="s">
        <v>748</v>
      </c>
      <c r="I183" s="279" t="s">
        <v>707</v>
      </c>
      <c r="J183" s="279"/>
      <c r="K183" s="327"/>
    </row>
    <row r="184" s="1" customFormat="1" ht="15" customHeight="1">
      <c r="B184" s="304"/>
      <c r="C184" s="279" t="s">
        <v>736</v>
      </c>
      <c r="D184" s="279"/>
      <c r="E184" s="279"/>
      <c r="F184" s="302" t="s">
        <v>672</v>
      </c>
      <c r="G184" s="279"/>
      <c r="H184" s="279" t="s">
        <v>749</v>
      </c>
      <c r="I184" s="279" t="s">
        <v>707</v>
      </c>
      <c r="J184" s="279"/>
      <c r="K184" s="327"/>
    </row>
    <row r="185" s="1" customFormat="1" ht="15" customHeight="1">
      <c r="B185" s="304"/>
      <c r="C185" s="279" t="s">
        <v>103</v>
      </c>
      <c r="D185" s="279"/>
      <c r="E185" s="279"/>
      <c r="F185" s="302" t="s">
        <v>678</v>
      </c>
      <c r="G185" s="279"/>
      <c r="H185" s="279" t="s">
        <v>750</v>
      </c>
      <c r="I185" s="279" t="s">
        <v>674</v>
      </c>
      <c r="J185" s="279">
        <v>50</v>
      </c>
      <c r="K185" s="327"/>
    </row>
    <row r="186" s="1" customFormat="1" ht="15" customHeight="1">
      <c r="B186" s="304"/>
      <c r="C186" s="279" t="s">
        <v>751</v>
      </c>
      <c r="D186" s="279"/>
      <c r="E186" s="279"/>
      <c r="F186" s="302" t="s">
        <v>678</v>
      </c>
      <c r="G186" s="279"/>
      <c r="H186" s="279" t="s">
        <v>752</v>
      </c>
      <c r="I186" s="279" t="s">
        <v>753</v>
      </c>
      <c r="J186" s="279"/>
      <c r="K186" s="327"/>
    </row>
    <row r="187" s="1" customFormat="1" ht="15" customHeight="1">
      <c r="B187" s="304"/>
      <c r="C187" s="279" t="s">
        <v>754</v>
      </c>
      <c r="D187" s="279"/>
      <c r="E187" s="279"/>
      <c r="F187" s="302" t="s">
        <v>678</v>
      </c>
      <c r="G187" s="279"/>
      <c r="H187" s="279" t="s">
        <v>755</v>
      </c>
      <c r="I187" s="279" t="s">
        <v>753</v>
      </c>
      <c r="J187" s="279"/>
      <c r="K187" s="327"/>
    </row>
    <row r="188" s="1" customFormat="1" ht="15" customHeight="1">
      <c r="B188" s="304"/>
      <c r="C188" s="279" t="s">
        <v>756</v>
      </c>
      <c r="D188" s="279"/>
      <c r="E188" s="279"/>
      <c r="F188" s="302" t="s">
        <v>678</v>
      </c>
      <c r="G188" s="279"/>
      <c r="H188" s="279" t="s">
        <v>757</v>
      </c>
      <c r="I188" s="279" t="s">
        <v>753</v>
      </c>
      <c r="J188" s="279"/>
      <c r="K188" s="327"/>
    </row>
    <row r="189" s="1" customFormat="1" ht="15" customHeight="1">
      <c r="B189" s="304"/>
      <c r="C189" s="340" t="s">
        <v>758</v>
      </c>
      <c r="D189" s="279"/>
      <c r="E189" s="279"/>
      <c r="F189" s="302" t="s">
        <v>678</v>
      </c>
      <c r="G189" s="279"/>
      <c r="H189" s="279" t="s">
        <v>759</v>
      </c>
      <c r="I189" s="279" t="s">
        <v>760</v>
      </c>
      <c r="J189" s="341" t="s">
        <v>761</v>
      </c>
      <c r="K189" s="327"/>
    </row>
    <row r="190" s="1" customFormat="1" ht="15" customHeight="1">
      <c r="B190" s="304"/>
      <c r="C190" s="340" t="s">
        <v>41</v>
      </c>
      <c r="D190" s="279"/>
      <c r="E190" s="279"/>
      <c r="F190" s="302" t="s">
        <v>672</v>
      </c>
      <c r="G190" s="279"/>
      <c r="H190" s="276" t="s">
        <v>762</v>
      </c>
      <c r="I190" s="279" t="s">
        <v>763</v>
      </c>
      <c r="J190" s="279"/>
      <c r="K190" s="327"/>
    </row>
    <row r="191" s="1" customFormat="1" ht="15" customHeight="1">
      <c r="B191" s="304"/>
      <c r="C191" s="340" t="s">
        <v>764</v>
      </c>
      <c r="D191" s="279"/>
      <c r="E191" s="279"/>
      <c r="F191" s="302" t="s">
        <v>672</v>
      </c>
      <c r="G191" s="279"/>
      <c r="H191" s="279" t="s">
        <v>765</v>
      </c>
      <c r="I191" s="279" t="s">
        <v>707</v>
      </c>
      <c r="J191" s="279"/>
      <c r="K191" s="327"/>
    </row>
    <row r="192" s="1" customFormat="1" ht="15" customHeight="1">
      <c r="B192" s="304"/>
      <c r="C192" s="340" t="s">
        <v>766</v>
      </c>
      <c r="D192" s="279"/>
      <c r="E192" s="279"/>
      <c r="F192" s="302" t="s">
        <v>672</v>
      </c>
      <c r="G192" s="279"/>
      <c r="H192" s="279" t="s">
        <v>767</v>
      </c>
      <c r="I192" s="279" t="s">
        <v>707</v>
      </c>
      <c r="J192" s="279"/>
      <c r="K192" s="327"/>
    </row>
    <row r="193" s="1" customFormat="1" ht="15" customHeight="1">
      <c r="B193" s="304"/>
      <c r="C193" s="340" t="s">
        <v>768</v>
      </c>
      <c r="D193" s="279"/>
      <c r="E193" s="279"/>
      <c r="F193" s="302" t="s">
        <v>678</v>
      </c>
      <c r="G193" s="279"/>
      <c r="H193" s="279" t="s">
        <v>769</v>
      </c>
      <c r="I193" s="279" t="s">
        <v>707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770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771</v>
      </c>
      <c r="D200" s="343"/>
      <c r="E200" s="343"/>
      <c r="F200" s="343" t="s">
        <v>772</v>
      </c>
      <c r="G200" s="344"/>
      <c r="H200" s="343" t="s">
        <v>773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763</v>
      </c>
      <c r="D202" s="279"/>
      <c r="E202" s="279"/>
      <c r="F202" s="302" t="s">
        <v>42</v>
      </c>
      <c r="G202" s="279"/>
      <c r="H202" s="279" t="s">
        <v>774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43</v>
      </c>
      <c r="G203" s="279"/>
      <c r="H203" s="279" t="s">
        <v>775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46</v>
      </c>
      <c r="G204" s="279"/>
      <c r="H204" s="279" t="s">
        <v>776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44</v>
      </c>
      <c r="G205" s="279"/>
      <c r="H205" s="279" t="s">
        <v>777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45</v>
      </c>
      <c r="G206" s="279"/>
      <c r="H206" s="279" t="s">
        <v>778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719</v>
      </c>
      <c r="D208" s="279"/>
      <c r="E208" s="279"/>
      <c r="F208" s="302" t="s">
        <v>78</v>
      </c>
      <c r="G208" s="279"/>
      <c r="H208" s="279" t="s">
        <v>779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614</v>
      </c>
      <c r="G209" s="279"/>
      <c r="H209" s="279" t="s">
        <v>615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612</v>
      </c>
      <c r="G210" s="279"/>
      <c r="H210" s="279" t="s">
        <v>780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616</v>
      </c>
      <c r="G211" s="340"/>
      <c r="H211" s="331" t="s">
        <v>617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618</v>
      </c>
      <c r="G212" s="340"/>
      <c r="H212" s="331" t="s">
        <v>781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743</v>
      </c>
      <c r="D214" s="279"/>
      <c r="E214" s="279"/>
      <c r="F214" s="302">
        <v>1</v>
      </c>
      <c r="G214" s="340"/>
      <c r="H214" s="331" t="s">
        <v>782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783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784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785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WKS2\Ruzicka</dc:creator>
  <cp:lastModifiedBy>WKS2\Ruzicka</cp:lastModifiedBy>
  <dcterms:created xsi:type="dcterms:W3CDTF">2022-01-31T12:20:27Z</dcterms:created>
  <dcterms:modified xsi:type="dcterms:W3CDTF">2022-01-31T12:20:30Z</dcterms:modified>
</cp:coreProperties>
</file>